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ssiers CNIV\DOSSIER COMPTA\BUDGET\2020\"/>
    </mc:Choice>
  </mc:AlternateContent>
  <bookViews>
    <workbookView xWindow="0" yWindow="0" windowWidth="19200" windowHeight="6225" tabRatio="729" activeTab="1"/>
  </bookViews>
  <sheets>
    <sheet name="BUDGET PRESENTE A AG" sheetId="8" r:id="rId1"/>
    <sheet name="BUDGET 2020 AVEC AJOUT ACTIONS" sheetId="1" r:id="rId2"/>
    <sheet name="RECAP IPS" sheetId="2" r:id="rId3"/>
    <sheet name="1-1&amp;1-2 FONCTIONNEMENT&amp;COTISATI" sheetId="3" r:id="rId4"/>
    <sheet name="1-3 ACTIONS COMMUNES" sheetId="4" r:id="rId5"/>
    <sheet name="3-1 ETUDES  ECO" sheetId="5" r:id="rId6"/>
    <sheet name="3-2 COMMISSION TCH" sheetId="6" r:id="rId7"/>
    <sheet name="GRILLE CNIV" sheetId="7" r:id="rId8"/>
  </sheets>
  <externalReferences>
    <externalReference r:id="rId9"/>
  </externalReferences>
  <definedNames>
    <definedName name="_xlnm.Print_Area" localSheetId="1">'BUDGET 2020 AVEC AJOUT ACTIONS'!$A$1:$L$90</definedName>
    <definedName name="_xlnm.Print_Area" localSheetId="7">'GRILLE CNIV'!#REF!</definedName>
  </definedNames>
  <calcPr calcId="162913"/>
</workbook>
</file>

<file path=xl/calcChain.xml><?xml version="1.0" encoding="utf-8"?>
<calcChain xmlns="http://schemas.openxmlformats.org/spreadsheetml/2006/main">
  <c r="L24" i="1" l="1"/>
  <c r="E45" i="1" l="1"/>
  <c r="E23" i="2" l="1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L70" i="8" l="1"/>
  <c r="K70" i="8"/>
  <c r="K69" i="8"/>
  <c r="F61" i="8"/>
  <c r="E59" i="8"/>
  <c r="K56" i="8" s="1"/>
  <c r="K59" i="8" s="1"/>
  <c r="L57" i="8"/>
  <c r="L56" i="8" s="1"/>
  <c r="L59" i="8" s="1"/>
  <c r="L61" i="8" s="1"/>
  <c r="K57" i="8"/>
  <c r="E53" i="8"/>
  <c r="K49" i="8" s="1"/>
  <c r="K53" i="8" s="1"/>
  <c r="L50" i="8"/>
  <c r="L69" i="8" s="1"/>
  <c r="L49" i="8"/>
  <c r="L53" i="8" s="1"/>
  <c r="E49" i="8"/>
  <c r="F46" i="8"/>
  <c r="F63" i="8" s="1"/>
  <c r="F64" i="8" s="1"/>
  <c r="L44" i="8"/>
  <c r="E44" i="8"/>
  <c r="K33" i="8"/>
  <c r="L32" i="8"/>
  <c r="F27" i="8"/>
  <c r="E27" i="8"/>
  <c r="K24" i="8"/>
  <c r="K23" i="8" s="1"/>
  <c r="K27" i="8" s="1"/>
  <c r="L23" i="8"/>
  <c r="L27" i="8" s="1"/>
  <c r="F20" i="8"/>
  <c r="F29" i="8" s="1"/>
  <c r="E18" i="8"/>
  <c r="E16" i="8"/>
  <c r="E14" i="8"/>
  <c r="E20" i="8" s="1"/>
  <c r="K32" i="8" l="1"/>
  <c r="K44" i="8" s="1"/>
  <c r="K68" i="8"/>
  <c r="E46" i="8"/>
  <c r="E29" i="8"/>
  <c r="K11" i="8"/>
  <c r="K61" i="8"/>
  <c r="L11" i="8"/>
  <c r="L68" i="8"/>
  <c r="E61" i="8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G25" i="5"/>
  <c r="D25" i="5"/>
  <c r="E25" i="5"/>
  <c r="F25" i="5"/>
  <c r="C25" i="5"/>
  <c r="K20" i="8" l="1"/>
  <c r="K67" i="8"/>
  <c r="K71" i="8" s="1"/>
  <c r="L67" i="8"/>
  <c r="L71" i="8" s="1"/>
  <c r="L20" i="8"/>
  <c r="E63" i="8"/>
  <c r="E64" i="8" s="1"/>
  <c r="E51" i="1"/>
  <c r="B4" i="5"/>
  <c r="L46" i="8" l="1"/>
  <c r="L63" i="8" s="1"/>
  <c r="L29" i="8"/>
  <c r="K46" i="8"/>
  <c r="K63" i="8" s="1"/>
  <c r="K29" i="8"/>
  <c r="B25" i="5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4" i="4"/>
  <c r="C23" i="7"/>
  <c r="I25" i="6" l="1"/>
  <c r="I26" i="6"/>
  <c r="I27" i="6"/>
  <c r="H26" i="6"/>
  <c r="G28" i="4" l="1"/>
  <c r="G27" i="4" s="1"/>
  <c r="F62" i="1"/>
  <c r="F21" i="1"/>
  <c r="F28" i="1"/>
  <c r="F47" i="1"/>
  <c r="F64" i="1"/>
  <c r="F65" i="1"/>
  <c r="E54" i="1"/>
  <c r="E62" i="1" s="1"/>
  <c r="E60" i="1"/>
  <c r="E15" i="1"/>
  <c r="E17" i="1"/>
  <c r="E19" i="1"/>
  <c r="E21" i="1"/>
  <c r="E28" i="1"/>
  <c r="E47" i="1"/>
  <c r="J28" i="4"/>
  <c r="K28" i="4" s="1"/>
  <c r="L28" i="4"/>
  <c r="L7" i="4" s="1"/>
  <c r="C28" i="3"/>
  <c r="M28" i="4"/>
  <c r="O28" i="4" s="1"/>
  <c r="L11" i="4"/>
  <c r="L12" i="4"/>
  <c r="L15" i="4"/>
  <c r="L16" i="4"/>
  <c r="L18" i="4"/>
  <c r="L19" i="4"/>
  <c r="L20" i="4"/>
  <c r="L21" i="4"/>
  <c r="L4" i="4"/>
  <c r="C27" i="2"/>
  <c r="D28" i="4"/>
  <c r="K70" i="1"/>
  <c r="L51" i="1"/>
  <c r="L70" i="1"/>
  <c r="P26" i="4"/>
  <c r="I28" i="4"/>
  <c r="L33" i="1"/>
  <c r="E30" i="1"/>
  <c r="C29" i="3"/>
  <c r="C26" i="6"/>
  <c r="K58" i="1"/>
  <c r="L58" i="1"/>
  <c r="B25" i="3"/>
  <c r="B5" i="3"/>
  <c r="B4" i="6"/>
  <c r="H4" i="6" s="1"/>
  <c r="I4" i="6" s="1"/>
  <c r="B5" i="6"/>
  <c r="H5" i="6" s="1"/>
  <c r="I5" i="6" s="1"/>
  <c r="B6" i="6"/>
  <c r="H6" i="6" s="1"/>
  <c r="I6" i="6" s="1"/>
  <c r="B7" i="6"/>
  <c r="H7" i="6" s="1"/>
  <c r="I7" i="6" s="1"/>
  <c r="B8" i="6"/>
  <c r="H8" i="6" s="1"/>
  <c r="I8" i="6" s="1"/>
  <c r="B9" i="6"/>
  <c r="H9" i="6" s="1"/>
  <c r="I9" i="6" s="1"/>
  <c r="B10" i="6"/>
  <c r="H10" i="6" s="1"/>
  <c r="I10" i="6" s="1"/>
  <c r="B11" i="6"/>
  <c r="H11" i="6" s="1"/>
  <c r="I11" i="6" s="1"/>
  <c r="B12" i="6"/>
  <c r="H12" i="6" s="1"/>
  <c r="I12" i="6" s="1"/>
  <c r="B13" i="6"/>
  <c r="H13" i="6" s="1"/>
  <c r="I13" i="6" s="1"/>
  <c r="B14" i="6"/>
  <c r="H14" i="6" s="1"/>
  <c r="I14" i="6" s="1"/>
  <c r="B15" i="6"/>
  <c r="H15" i="6" s="1"/>
  <c r="I15" i="6" s="1"/>
  <c r="B16" i="6"/>
  <c r="H16" i="6" s="1"/>
  <c r="I16" i="6" s="1"/>
  <c r="B17" i="6"/>
  <c r="H17" i="6" s="1"/>
  <c r="I17" i="6" s="1"/>
  <c r="B18" i="6"/>
  <c r="H18" i="6" s="1"/>
  <c r="I18" i="6" s="1"/>
  <c r="B19" i="6"/>
  <c r="H19" i="6" s="1"/>
  <c r="I19" i="6" s="1"/>
  <c r="B20" i="6"/>
  <c r="H20" i="6" s="1"/>
  <c r="I20" i="6" s="1"/>
  <c r="B21" i="6"/>
  <c r="H21" i="6" s="1"/>
  <c r="I21" i="6" s="1"/>
  <c r="B22" i="6"/>
  <c r="H22" i="6" s="1"/>
  <c r="I22" i="6" s="1"/>
  <c r="B23" i="6"/>
  <c r="H23" i="6" s="1"/>
  <c r="I23" i="6" s="1"/>
  <c r="B3" i="6"/>
  <c r="H3" i="6" s="1"/>
  <c r="I3" i="6" s="1"/>
  <c r="B6" i="3"/>
  <c r="B7" i="3"/>
  <c r="I7" i="3" s="1"/>
  <c r="K7" i="3" s="1"/>
  <c r="B8" i="3"/>
  <c r="B9" i="3"/>
  <c r="C9" i="3" s="1"/>
  <c r="B10" i="3"/>
  <c r="B11" i="3"/>
  <c r="C11" i="3" s="1"/>
  <c r="B12" i="3"/>
  <c r="B13" i="3"/>
  <c r="C13" i="3" s="1"/>
  <c r="B14" i="3"/>
  <c r="B15" i="3"/>
  <c r="C15" i="3" s="1"/>
  <c r="D15" i="3" s="1"/>
  <c r="B16" i="3"/>
  <c r="I16" i="3" s="1"/>
  <c r="B17" i="3"/>
  <c r="F17" i="3" s="1"/>
  <c r="H17" i="3" s="1"/>
  <c r="B18" i="3"/>
  <c r="B19" i="3"/>
  <c r="B20" i="3"/>
  <c r="B21" i="3"/>
  <c r="I21" i="3" s="1"/>
  <c r="B22" i="3"/>
  <c r="B23" i="3"/>
  <c r="B24" i="3"/>
  <c r="B23" i="7"/>
  <c r="L57" i="1"/>
  <c r="L69" i="1"/>
  <c r="L50" i="1"/>
  <c r="L54" i="1"/>
  <c r="L60" i="1"/>
  <c r="L62" i="1"/>
  <c r="F30" i="1"/>
  <c r="L12" i="1"/>
  <c r="L21" i="1"/>
  <c r="K57" i="1"/>
  <c r="K60" i="1"/>
  <c r="F27" i="6"/>
  <c r="E27" i="6"/>
  <c r="D27" i="6"/>
  <c r="C7" i="6"/>
  <c r="E7" i="6" s="1"/>
  <c r="H28" i="3"/>
  <c r="G28" i="3"/>
  <c r="F27" i="2"/>
  <c r="L71" i="1"/>
  <c r="K71" i="1"/>
  <c r="L45" i="1"/>
  <c r="K25" i="1"/>
  <c r="K24" i="1" s="1"/>
  <c r="K28" i="1" s="1"/>
  <c r="K30" i="1" s="1"/>
  <c r="I28" i="3"/>
  <c r="I29" i="3"/>
  <c r="I6" i="3" s="1"/>
  <c r="I15" i="3"/>
  <c r="K15" i="3" s="1"/>
  <c r="J29" i="3"/>
  <c r="D28" i="3"/>
  <c r="E28" i="3"/>
  <c r="L68" i="1"/>
  <c r="L72" i="1"/>
  <c r="L28" i="1"/>
  <c r="L30" i="1" s="1"/>
  <c r="C25" i="3"/>
  <c r="C23" i="2" s="1"/>
  <c r="C10" i="3"/>
  <c r="E10" i="3" s="1"/>
  <c r="C14" i="3"/>
  <c r="E14" i="3" s="1"/>
  <c r="C18" i="3"/>
  <c r="D18" i="3" s="1"/>
  <c r="C22" i="3"/>
  <c r="C5" i="3"/>
  <c r="D5" i="3" s="1"/>
  <c r="C7" i="3"/>
  <c r="C5" i="2" s="1"/>
  <c r="C23" i="3"/>
  <c r="C21" i="2" s="1"/>
  <c r="C6" i="3"/>
  <c r="E6" i="3" s="1"/>
  <c r="C8" i="3"/>
  <c r="C6" i="2" s="1"/>
  <c r="C12" i="3"/>
  <c r="D12" i="3" s="1"/>
  <c r="C16" i="3"/>
  <c r="E16" i="3" s="1"/>
  <c r="C20" i="3"/>
  <c r="C18" i="2" s="1"/>
  <c r="C24" i="3"/>
  <c r="C22" i="2" s="1"/>
  <c r="K12" i="1"/>
  <c r="F29" i="3"/>
  <c r="C10" i="2"/>
  <c r="K21" i="1"/>
  <c r="C3" i="2"/>
  <c r="C14" i="2"/>
  <c r="D16" i="3"/>
  <c r="F26" i="3"/>
  <c r="F7" i="3" s="1"/>
  <c r="D22" i="3"/>
  <c r="E22" i="3"/>
  <c r="C20" i="2"/>
  <c r="D20" i="3"/>
  <c r="E20" i="3"/>
  <c r="E18" i="3"/>
  <c r="F13" i="3"/>
  <c r="G13" i="3" s="1"/>
  <c r="L47" i="1" l="1"/>
  <c r="L64" i="1" s="1"/>
  <c r="D13" i="3"/>
  <c r="E13" i="3"/>
  <c r="C11" i="2"/>
  <c r="K21" i="3"/>
  <c r="J21" i="3"/>
  <c r="K6" i="3"/>
  <c r="J6" i="3"/>
  <c r="C7" i="2"/>
  <c r="E9" i="3"/>
  <c r="D9" i="3"/>
  <c r="K16" i="3"/>
  <c r="J16" i="3"/>
  <c r="I24" i="3"/>
  <c r="F12" i="3"/>
  <c r="C17" i="3"/>
  <c r="H13" i="3"/>
  <c r="F18" i="3"/>
  <c r="H18" i="3" s="1"/>
  <c r="K29" i="3"/>
  <c r="I22" i="3"/>
  <c r="K22" i="3" s="1"/>
  <c r="D25" i="3"/>
  <c r="I5" i="3"/>
  <c r="I8" i="3"/>
  <c r="J8" i="3" s="1"/>
  <c r="I12" i="3"/>
  <c r="I23" i="3"/>
  <c r="P28" i="4"/>
  <c r="F14" i="3"/>
  <c r="C21" i="3"/>
  <c r="L10" i="4"/>
  <c r="I10" i="3"/>
  <c r="F22" i="3"/>
  <c r="G22" i="3" s="1"/>
  <c r="E12" i="3"/>
  <c r="K28" i="3"/>
  <c r="I14" i="3"/>
  <c r="K14" i="3" s="1"/>
  <c r="I9" i="3"/>
  <c r="G26" i="3"/>
  <c r="G29" i="3" s="1"/>
  <c r="I20" i="3"/>
  <c r="I25" i="3"/>
  <c r="J25" i="3" s="1"/>
  <c r="F8" i="3"/>
  <c r="D23" i="3"/>
  <c r="J28" i="3"/>
  <c r="H28" i="4"/>
  <c r="K27" i="4"/>
  <c r="J27" i="4" s="1"/>
  <c r="K15" i="4"/>
  <c r="J23" i="3"/>
  <c r="K23" i="3"/>
  <c r="H7" i="3"/>
  <c r="G7" i="3"/>
  <c r="D14" i="3"/>
  <c r="M27" i="4"/>
  <c r="M23" i="4" s="1"/>
  <c r="F21" i="3"/>
  <c r="H21" i="3" s="1"/>
  <c r="F10" i="3"/>
  <c r="H10" i="3" s="1"/>
  <c r="D8" i="3"/>
  <c r="K25" i="3"/>
  <c r="L9" i="4"/>
  <c r="F23" i="3"/>
  <c r="G23" i="3" s="1"/>
  <c r="F25" i="3"/>
  <c r="H25" i="3" s="1"/>
  <c r="K8" i="3"/>
  <c r="F19" i="3"/>
  <c r="L24" i="4"/>
  <c r="L8" i="4"/>
  <c r="L5" i="4"/>
  <c r="E8" i="3"/>
  <c r="G17" i="3"/>
  <c r="F5" i="3"/>
  <c r="H5" i="3" s="1"/>
  <c r="F9" i="3"/>
  <c r="H9" i="3" s="1"/>
  <c r="J15" i="3"/>
  <c r="I18" i="3"/>
  <c r="K18" i="3" s="1"/>
  <c r="G18" i="3"/>
  <c r="F20" i="3"/>
  <c r="F6" i="3"/>
  <c r="F24" i="3"/>
  <c r="F16" i="3"/>
  <c r="E5" i="3"/>
  <c r="I13" i="3"/>
  <c r="I17" i="3"/>
  <c r="J17" i="3" s="1"/>
  <c r="N28" i="4"/>
  <c r="L17" i="4"/>
  <c r="H22" i="3"/>
  <c r="H26" i="3"/>
  <c r="H29" i="3" s="1"/>
  <c r="F15" i="3"/>
  <c r="E25" i="3"/>
  <c r="K50" i="1"/>
  <c r="K54" i="1" s="1"/>
  <c r="K62" i="1" s="1"/>
  <c r="E24" i="2"/>
  <c r="E28" i="2" s="1"/>
  <c r="E25" i="2"/>
  <c r="E7" i="3"/>
  <c r="G21" i="3"/>
  <c r="D7" i="3"/>
  <c r="J14" i="3"/>
  <c r="D24" i="3"/>
  <c r="J22" i="3"/>
  <c r="G5" i="3"/>
  <c r="E17" i="3"/>
  <c r="G19" i="3"/>
  <c r="H19" i="3"/>
  <c r="C9" i="2"/>
  <c r="E11" i="3"/>
  <c r="D11" i="3"/>
  <c r="F11" i="3"/>
  <c r="C16" i="2"/>
  <c r="C19" i="3"/>
  <c r="B26" i="3"/>
  <c r="G9" i="3"/>
  <c r="I11" i="3"/>
  <c r="I19" i="3"/>
  <c r="F7" i="2"/>
  <c r="C21" i="6"/>
  <c r="E21" i="6" s="1"/>
  <c r="G10" i="3"/>
  <c r="C4" i="2"/>
  <c r="C13" i="2"/>
  <c r="E24" i="3"/>
  <c r="D6" i="3"/>
  <c r="E15" i="3"/>
  <c r="C8" i="2"/>
  <c r="J7" i="3"/>
  <c r="H23" i="3"/>
  <c r="E23" i="3"/>
  <c r="D10" i="3"/>
  <c r="C12" i="2"/>
  <c r="E64" i="1"/>
  <c r="E65" i="1" s="1"/>
  <c r="G23" i="4"/>
  <c r="H23" i="4" s="1"/>
  <c r="H27" i="4"/>
  <c r="I27" i="4"/>
  <c r="G25" i="4"/>
  <c r="H25" i="4" s="1"/>
  <c r="G7" i="4"/>
  <c r="I7" i="4" s="1"/>
  <c r="G5" i="4"/>
  <c r="H5" i="4" s="1"/>
  <c r="G4" i="4"/>
  <c r="I4" i="4" s="1"/>
  <c r="G10" i="4"/>
  <c r="I10" i="4" s="1"/>
  <c r="G13" i="4"/>
  <c r="I13" i="4" s="1"/>
  <c r="G9" i="4"/>
  <c r="I9" i="4" s="1"/>
  <c r="G19" i="4"/>
  <c r="I19" i="4" s="1"/>
  <c r="M10" i="4"/>
  <c r="P10" i="4" s="1"/>
  <c r="L23" i="4"/>
  <c r="G17" i="4"/>
  <c r="B24" i="6"/>
  <c r="H24" i="6" s="1"/>
  <c r="I24" i="6" s="1"/>
  <c r="C6" i="6"/>
  <c r="E6" i="6" s="1"/>
  <c r="C14" i="6"/>
  <c r="D14" i="6" s="1"/>
  <c r="C11" i="6"/>
  <c r="D11" i="6" s="1"/>
  <c r="G22" i="4"/>
  <c r="I22" i="4" s="1"/>
  <c r="G12" i="4"/>
  <c r="H12" i="4" s="1"/>
  <c r="G6" i="4"/>
  <c r="I6" i="4" s="1"/>
  <c r="G18" i="4"/>
  <c r="H18" i="4" s="1"/>
  <c r="G21" i="4"/>
  <c r="H21" i="4" s="1"/>
  <c r="G14" i="4"/>
  <c r="G11" i="4"/>
  <c r="I11" i="4" s="1"/>
  <c r="G20" i="4"/>
  <c r="I20" i="4" s="1"/>
  <c r="C20" i="6"/>
  <c r="E20" i="6" s="1"/>
  <c r="F7" i="6"/>
  <c r="C10" i="6"/>
  <c r="C17" i="6"/>
  <c r="E26" i="6"/>
  <c r="D7" i="6"/>
  <c r="C5" i="6"/>
  <c r="C13" i="6"/>
  <c r="C18" i="6"/>
  <c r="F26" i="6"/>
  <c r="C3" i="6"/>
  <c r="C19" i="6"/>
  <c r="C12" i="6"/>
  <c r="D21" i="6"/>
  <c r="C8" i="6"/>
  <c r="C22" i="6"/>
  <c r="F21" i="6"/>
  <c r="C9" i="6"/>
  <c r="C23" i="6"/>
  <c r="C15" i="6"/>
  <c r="C4" i="6"/>
  <c r="C16" i="6"/>
  <c r="D26" i="6"/>
  <c r="K4" i="4"/>
  <c r="J4" i="4" s="1"/>
  <c r="L13" i="4"/>
  <c r="G15" i="4"/>
  <c r="H15" i="4" s="1"/>
  <c r="K7" i="4"/>
  <c r="J7" i="4" s="1"/>
  <c r="K12" i="4"/>
  <c r="J12" i="4" s="1"/>
  <c r="K9" i="4"/>
  <c r="J9" i="4" s="1"/>
  <c r="J15" i="4"/>
  <c r="K22" i="4"/>
  <c r="M15" i="4"/>
  <c r="K20" i="4"/>
  <c r="J20" i="4" s="1"/>
  <c r="H13" i="4"/>
  <c r="I18" i="4"/>
  <c r="H9" i="4"/>
  <c r="G24" i="4"/>
  <c r="L22" i="4"/>
  <c r="K21" i="4"/>
  <c r="J21" i="4" s="1"/>
  <c r="G16" i="4"/>
  <c r="L14" i="4"/>
  <c r="K13" i="4"/>
  <c r="J13" i="4" s="1"/>
  <c r="G8" i="4"/>
  <c r="L6" i="4"/>
  <c r="K19" i="4"/>
  <c r="J19" i="4" s="1"/>
  <c r="K11" i="4"/>
  <c r="J11" i="4" s="1"/>
  <c r="K5" i="4"/>
  <c r="I23" i="4"/>
  <c r="K18" i="4"/>
  <c r="J18" i="4" s="1"/>
  <c r="K10" i="4"/>
  <c r="H17" i="4"/>
  <c r="I17" i="4"/>
  <c r="K17" i="3" l="1"/>
  <c r="J12" i="3"/>
  <c r="K12" i="3"/>
  <c r="D17" i="3"/>
  <c r="C15" i="2"/>
  <c r="C24" i="2" s="1"/>
  <c r="C28" i="2" s="1"/>
  <c r="J10" i="4"/>
  <c r="I12" i="4"/>
  <c r="G8" i="3"/>
  <c r="H8" i="3"/>
  <c r="G12" i="3"/>
  <c r="H12" i="3"/>
  <c r="J5" i="3"/>
  <c r="K5" i="3"/>
  <c r="K20" i="3"/>
  <c r="J20" i="3"/>
  <c r="D21" i="3"/>
  <c r="C19" i="2"/>
  <c r="J24" i="3"/>
  <c r="K24" i="3"/>
  <c r="H10" i="4"/>
  <c r="E10" i="4" s="1"/>
  <c r="E21" i="3"/>
  <c r="K9" i="3"/>
  <c r="J9" i="3"/>
  <c r="H14" i="3"/>
  <c r="G14" i="3"/>
  <c r="K10" i="3"/>
  <c r="J10" i="3"/>
  <c r="F14" i="2"/>
  <c r="F14" i="6"/>
  <c r="G25" i="3"/>
  <c r="H7" i="4"/>
  <c r="H19" i="4"/>
  <c r="N23" i="4"/>
  <c r="P23" i="4"/>
  <c r="O23" i="4"/>
  <c r="M7" i="4"/>
  <c r="O7" i="4" s="1"/>
  <c r="F7" i="4" s="1"/>
  <c r="H20" i="3"/>
  <c r="G20" i="3"/>
  <c r="N27" i="4"/>
  <c r="E27" i="4" s="1"/>
  <c r="M6" i="4"/>
  <c r="O27" i="4"/>
  <c r="M22" i="4"/>
  <c r="P27" i="4"/>
  <c r="M9" i="4"/>
  <c r="N9" i="4" s="1"/>
  <c r="E9" i="4" s="1"/>
  <c r="K24" i="4"/>
  <c r="J24" i="4" s="1"/>
  <c r="D24" i="4" s="1"/>
  <c r="D23" i="2" s="1"/>
  <c r="M21" i="4"/>
  <c r="M5" i="4"/>
  <c r="K14" i="4"/>
  <c r="M8" i="4"/>
  <c r="M17" i="4"/>
  <c r="F27" i="4"/>
  <c r="J18" i="3"/>
  <c r="G15" i="3"/>
  <c r="H15" i="3"/>
  <c r="J13" i="3"/>
  <c r="K13" i="3"/>
  <c r="M14" i="4"/>
  <c r="M12" i="4"/>
  <c r="K8" i="4"/>
  <c r="J8" i="4" s="1"/>
  <c r="M11" i="4"/>
  <c r="N11" i="4" s="1"/>
  <c r="E11" i="4" s="1"/>
  <c r="J14" i="4"/>
  <c r="M18" i="4"/>
  <c r="D18" i="4" s="1"/>
  <c r="D17" i="2" s="1"/>
  <c r="K23" i="4"/>
  <c r="J23" i="4" s="1"/>
  <c r="D23" i="4" s="1"/>
  <c r="D22" i="2" s="1"/>
  <c r="G6" i="3"/>
  <c r="H6" i="3"/>
  <c r="M20" i="4"/>
  <c r="N20" i="4" s="1"/>
  <c r="M24" i="4"/>
  <c r="P24" i="4" s="1"/>
  <c r="M4" i="4"/>
  <c r="O4" i="4" s="1"/>
  <c r="M19" i="4"/>
  <c r="P19" i="4" s="1"/>
  <c r="H16" i="3"/>
  <c r="G16" i="3"/>
  <c r="K17" i="4"/>
  <c r="J17" i="4" s="1"/>
  <c r="M16" i="4"/>
  <c r="D27" i="4"/>
  <c r="M13" i="4"/>
  <c r="G24" i="3"/>
  <c r="H24" i="3"/>
  <c r="K16" i="4"/>
  <c r="J16" i="4" s="1"/>
  <c r="D16" i="4" s="1"/>
  <c r="D15" i="2" s="1"/>
  <c r="K6" i="4"/>
  <c r="J6" i="4" s="1"/>
  <c r="D6" i="4" s="1"/>
  <c r="D5" i="2" s="1"/>
  <c r="O10" i="4"/>
  <c r="N10" i="4"/>
  <c r="D10" i="4"/>
  <c r="D9" i="2" s="1"/>
  <c r="E23" i="4"/>
  <c r="F23" i="4"/>
  <c r="H20" i="4"/>
  <c r="E20" i="4" s="1"/>
  <c r="F11" i="2"/>
  <c r="E14" i="6"/>
  <c r="D19" i="3"/>
  <c r="E19" i="3"/>
  <c r="C17" i="2"/>
  <c r="C30" i="3"/>
  <c r="J19" i="3"/>
  <c r="K19" i="3"/>
  <c r="I26" i="3"/>
  <c r="C26" i="3"/>
  <c r="F6" i="2"/>
  <c r="K11" i="3"/>
  <c r="J11" i="3"/>
  <c r="H11" i="3"/>
  <c r="F30" i="3"/>
  <c r="G11" i="3"/>
  <c r="I30" i="3"/>
  <c r="F21" i="2"/>
  <c r="F6" i="6"/>
  <c r="D6" i="6"/>
  <c r="C25" i="2"/>
  <c r="H11" i="4"/>
  <c r="H4" i="4"/>
  <c r="I5" i="4"/>
  <c r="I15" i="4"/>
  <c r="I25" i="4"/>
  <c r="D15" i="4"/>
  <c r="D14" i="2" s="1"/>
  <c r="B14" i="2" s="1"/>
  <c r="H22" i="4"/>
  <c r="D20" i="6"/>
  <c r="F11" i="6"/>
  <c r="E11" i="6"/>
  <c r="I21" i="4"/>
  <c r="D21" i="4"/>
  <c r="D20" i="2" s="1"/>
  <c r="H6" i="4"/>
  <c r="D12" i="4"/>
  <c r="D11" i="2" s="1"/>
  <c r="H14" i="4"/>
  <c r="I14" i="4"/>
  <c r="F20" i="6"/>
  <c r="F20" i="2"/>
  <c r="F9" i="2"/>
  <c r="D9" i="6"/>
  <c r="F9" i="6"/>
  <c r="E9" i="6"/>
  <c r="D17" i="6"/>
  <c r="F17" i="6"/>
  <c r="E17" i="6"/>
  <c r="F17" i="2"/>
  <c r="F12" i="2"/>
  <c r="F12" i="6"/>
  <c r="E12" i="6"/>
  <c r="D12" i="6"/>
  <c r="F10" i="2"/>
  <c r="D10" i="6"/>
  <c r="F10" i="6"/>
  <c r="E10" i="6"/>
  <c r="F19" i="2"/>
  <c r="D19" i="6"/>
  <c r="E19" i="6"/>
  <c r="F19" i="6"/>
  <c r="D18" i="6"/>
  <c r="E18" i="6"/>
  <c r="F18" i="6"/>
  <c r="F18" i="2"/>
  <c r="D22" i="6"/>
  <c r="F22" i="6"/>
  <c r="E22" i="6"/>
  <c r="F22" i="2"/>
  <c r="B22" i="2" s="1"/>
  <c r="E13" i="6"/>
  <c r="D13" i="6"/>
  <c r="F13" i="2"/>
  <c r="F13" i="6"/>
  <c r="F8" i="6"/>
  <c r="E8" i="6"/>
  <c r="F8" i="2"/>
  <c r="D8" i="6"/>
  <c r="F15" i="2"/>
  <c r="F15" i="6"/>
  <c r="D15" i="6"/>
  <c r="E15" i="6"/>
  <c r="F3" i="6"/>
  <c r="F3" i="2"/>
  <c r="E3" i="6"/>
  <c r="D3" i="6"/>
  <c r="C24" i="6"/>
  <c r="C28" i="6" s="1"/>
  <c r="F16" i="6"/>
  <c r="E16" i="6"/>
  <c r="F16" i="2"/>
  <c r="D16" i="6"/>
  <c r="D5" i="6"/>
  <c r="F5" i="6"/>
  <c r="E5" i="6"/>
  <c r="F5" i="2"/>
  <c r="F4" i="6"/>
  <c r="F4" i="2"/>
  <c r="D4" i="6"/>
  <c r="E4" i="6"/>
  <c r="E23" i="6"/>
  <c r="F23" i="2"/>
  <c r="D23" i="6"/>
  <c r="F23" i="6"/>
  <c r="D20" i="4"/>
  <c r="D19" i="2" s="1"/>
  <c r="O15" i="4"/>
  <c r="F15" i="4" s="1"/>
  <c r="P15" i="4"/>
  <c r="N15" i="4"/>
  <c r="E15" i="4" s="1"/>
  <c r="J22" i="4"/>
  <c r="D17" i="4"/>
  <c r="D16" i="2" s="1"/>
  <c r="P21" i="4"/>
  <c r="N21" i="4"/>
  <c r="E21" i="4" s="1"/>
  <c r="O21" i="4"/>
  <c r="D14" i="4"/>
  <c r="D13" i="2" s="1"/>
  <c r="N16" i="4"/>
  <c r="P16" i="4"/>
  <c r="O16" i="4"/>
  <c r="I8" i="4"/>
  <c r="D8" i="4"/>
  <c r="D7" i="2" s="1"/>
  <c r="B7" i="2" s="1"/>
  <c r="H8" i="4"/>
  <c r="H24" i="4"/>
  <c r="I24" i="4"/>
  <c r="O9" i="4"/>
  <c r="F9" i="4" s="1"/>
  <c r="P17" i="4"/>
  <c r="N17" i="4"/>
  <c r="E17" i="4" s="1"/>
  <c r="O17" i="4"/>
  <c r="F17" i="4" s="1"/>
  <c r="G29" i="4"/>
  <c r="P4" i="4"/>
  <c r="I16" i="4"/>
  <c r="H16" i="4"/>
  <c r="F10" i="4"/>
  <c r="O11" i="4"/>
  <c r="F11" i="4" s="1"/>
  <c r="N24" i="4"/>
  <c r="N19" i="4"/>
  <c r="E19" i="4" s="1"/>
  <c r="L25" i="4"/>
  <c r="O8" i="4"/>
  <c r="N8" i="4"/>
  <c r="P8" i="4"/>
  <c r="J5" i="4"/>
  <c r="D4" i="4"/>
  <c r="L29" i="4"/>
  <c r="P11" i="4" l="1"/>
  <c r="M29" i="4"/>
  <c r="P9" i="4"/>
  <c r="P7" i="4"/>
  <c r="M25" i="4"/>
  <c r="P25" i="4" s="1"/>
  <c r="D11" i="4"/>
  <c r="D10" i="2" s="1"/>
  <c r="B10" i="2" s="1"/>
  <c r="K25" i="4"/>
  <c r="O24" i="4"/>
  <c r="F24" i="4" s="1"/>
  <c r="N4" i="4"/>
  <c r="E4" i="4" s="1"/>
  <c r="B11" i="2"/>
  <c r="D9" i="4"/>
  <c r="D8" i="2" s="1"/>
  <c r="D7" i="4"/>
  <c r="D6" i="2" s="1"/>
  <c r="B6" i="2" s="1"/>
  <c r="P20" i="4"/>
  <c r="N7" i="4"/>
  <c r="E7" i="4" s="1"/>
  <c r="F21" i="4"/>
  <c r="B9" i="2"/>
  <c r="H30" i="3"/>
  <c r="D19" i="4"/>
  <c r="D18" i="2" s="1"/>
  <c r="B18" i="2" s="1"/>
  <c r="P13" i="4"/>
  <c r="O13" i="4"/>
  <c r="F13" i="4" s="1"/>
  <c r="N13" i="4"/>
  <c r="E13" i="4" s="1"/>
  <c r="D13" i="4"/>
  <c r="D12" i="2" s="1"/>
  <c r="B12" i="2" s="1"/>
  <c r="O6" i="4"/>
  <c r="F6" i="4" s="1"/>
  <c r="N6" i="4"/>
  <c r="E6" i="4" s="1"/>
  <c r="P6" i="4"/>
  <c r="K34" i="1"/>
  <c r="D27" i="2"/>
  <c r="B27" i="2" s="1"/>
  <c r="O19" i="4"/>
  <c r="F19" i="4" s="1"/>
  <c r="P12" i="4"/>
  <c r="O12" i="4"/>
  <c r="F12" i="4" s="1"/>
  <c r="N12" i="4"/>
  <c r="E12" i="4" s="1"/>
  <c r="N14" i="4"/>
  <c r="E14" i="4" s="1"/>
  <c r="P14" i="4"/>
  <c r="O14" i="4"/>
  <c r="F14" i="4" s="1"/>
  <c r="O5" i="4"/>
  <c r="F5" i="4" s="1"/>
  <c r="N5" i="4"/>
  <c r="E5" i="4" s="1"/>
  <c r="P5" i="4"/>
  <c r="P29" i="4" s="1"/>
  <c r="N22" i="4"/>
  <c r="E22" i="4" s="1"/>
  <c r="P22" i="4"/>
  <c r="O22" i="4"/>
  <c r="F22" i="4" s="1"/>
  <c r="D5" i="4"/>
  <c r="D4" i="2" s="1"/>
  <c r="B4" i="2" s="1"/>
  <c r="O20" i="4"/>
  <c r="F20" i="4" s="1"/>
  <c r="G30" i="3"/>
  <c r="N18" i="4"/>
  <c r="E18" i="4" s="1"/>
  <c r="O18" i="4"/>
  <c r="F18" i="4" s="1"/>
  <c r="P18" i="4"/>
  <c r="K26" i="3"/>
  <c r="J26" i="3"/>
  <c r="C30" i="2"/>
  <c r="D26" i="3"/>
  <c r="D29" i="3" s="1"/>
  <c r="D30" i="3" s="1"/>
  <c r="E26" i="3"/>
  <c r="E29" i="3" s="1"/>
  <c r="E30" i="3" s="1"/>
  <c r="B5" i="2"/>
  <c r="B8" i="2"/>
  <c r="B17" i="2"/>
  <c r="B20" i="2"/>
  <c r="D22" i="4"/>
  <c r="D21" i="2" s="1"/>
  <c r="B21" i="2" s="1"/>
  <c r="B16" i="2"/>
  <c r="B19" i="2"/>
  <c r="B13" i="2"/>
  <c r="F25" i="2"/>
  <c r="F24" i="2"/>
  <c r="F28" i="2" s="1"/>
  <c r="F24" i="6"/>
  <c r="F28" i="6" s="1"/>
  <c r="B15" i="2"/>
  <c r="D24" i="6"/>
  <c r="D28" i="6" s="1"/>
  <c r="B23" i="2"/>
  <c r="E24" i="6"/>
  <c r="E28" i="6" s="1"/>
  <c r="H29" i="4"/>
  <c r="O25" i="4"/>
  <c r="E16" i="4"/>
  <c r="E24" i="4"/>
  <c r="D3" i="2"/>
  <c r="E8" i="4"/>
  <c r="F4" i="4"/>
  <c r="F16" i="4"/>
  <c r="J25" i="4"/>
  <c r="F8" i="4"/>
  <c r="I29" i="4"/>
  <c r="N25" i="4" l="1"/>
  <c r="N29" i="4"/>
  <c r="O29" i="4"/>
  <c r="K69" i="1"/>
  <c r="K33" i="1"/>
  <c r="D25" i="4"/>
  <c r="D29" i="4"/>
  <c r="E25" i="4"/>
  <c r="F25" i="4"/>
  <c r="F28" i="4"/>
  <c r="F29" i="4" s="1"/>
  <c r="D25" i="2"/>
  <c r="B3" i="2"/>
  <c r="D24" i="2"/>
  <c r="D28" i="2" s="1"/>
  <c r="E28" i="4"/>
  <c r="E29" i="4" s="1"/>
  <c r="K45" i="1" l="1"/>
  <c r="K47" i="1" s="1"/>
  <c r="K64" i="1" s="1"/>
  <c r="K68" i="1"/>
  <c r="K72" i="1" s="1"/>
  <c r="B25" i="2"/>
  <c r="B24" i="2"/>
  <c r="B28" i="2" s="1"/>
</calcChain>
</file>

<file path=xl/sharedStrings.xml><?xml version="1.0" encoding="utf-8"?>
<sst xmlns="http://schemas.openxmlformats.org/spreadsheetml/2006/main" count="405" uniqueCount="168">
  <si>
    <t>COMITE NATIONAL DES INTERPROFESSIONS DES VINS A APPELLATION D'ORIGINE</t>
  </si>
  <si>
    <t>DEPENSES</t>
  </si>
  <si>
    <t>RECETTES</t>
  </si>
  <si>
    <t>1-1 FONCTIONNEMENT</t>
  </si>
  <si>
    <t>Fournitures</t>
  </si>
  <si>
    <t>Cotisations des interprofessions</t>
  </si>
  <si>
    <t>Achat matériel</t>
  </si>
  <si>
    <t>Loyers et charges</t>
  </si>
  <si>
    <t>Rémunérations et charges sociales</t>
  </si>
  <si>
    <t>Frais de déplacement et représentation</t>
  </si>
  <si>
    <t>Frais de réunion</t>
  </si>
  <si>
    <t>Frais de gestion</t>
  </si>
  <si>
    <t>Indemnités président</t>
  </si>
  <si>
    <t>Sous total des dépenses de fonctionnement</t>
  </si>
  <si>
    <t>1-2 COTISATIONS ET PARTICIPATIONS</t>
  </si>
  <si>
    <t>Cotisations CNVS</t>
  </si>
  <si>
    <t>Cotisations AIDV</t>
  </si>
  <si>
    <t>Cotisations de l'ANIVIN</t>
  </si>
  <si>
    <t>Cotisation CLIAA</t>
  </si>
  <si>
    <t>Stratégie et communication</t>
  </si>
  <si>
    <t>Sous total des dépenses Cotisations&amp;Participations</t>
  </si>
  <si>
    <t>Sous total des recettes Cotisations&amp;Participations</t>
  </si>
  <si>
    <t>TOTAL DEPENSES 1-1 &amp;1-2</t>
  </si>
  <si>
    <t>TOTAL RECETTES 1-1&amp;1-2</t>
  </si>
  <si>
    <t>1-3 ACTIONS COMMUNES</t>
  </si>
  <si>
    <t>Relations France</t>
  </si>
  <si>
    <t>Relations Union Européenne</t>
  </si>
  <si>
    <t>Autres actions communes</t>
  </si>
  <si>
    <t>Actions Œnotourisme</t>
  </si>
  <si>
    <t>Cotisation de IFV (SIA)</t>
  </si>
  <si>
    <t>Cotisation Vin &amp; Société</t>
  </si>
  <si>
    <t>Subventions SIA FranceAgriMer</t>
  </si>
  <si>
    <t>Achats d'études</t>
  </si>
  <si>
    <t>Report SIA Budget N-1</t>
  </si>
  <si>
    <t>TOTAL DEPENSES 1-3</t>
  </si>
  <si>
    <t>TOTAL RECETTES 1-3</t>
  </si>
  <si>
    <t>TOTAL CHAPITRE 1 (1-1 + 1-2 +1-3)</t>
  </si>
  <si>
    <t>3-1 COMMISSION ECONOMIE</t>
  </si>
  <si>
    <t>GTI</t>
  </si>
  <si>
    <t>TOTAL DEPENSES 3-1</t>
  </si>
  <si>
    <t>TOTAL RECETTES 3-1</t>
  </si>
  <si>
    <t>3-2 COMMISSION TECHNIQUE</t>
  </si>
  <si>
    <t>TOTAL DEPENSES 3-2</t>
  </si>
  <si>
    <t>TOTAL RECETTES 3-2</t>
  </si>
  <si>
    <t>TOTAL CHAPITRE 3 (3-1 + 3-2)</t>
  </si>
  <si>
    <t>TOTAL CHAPITRE 3 (3-1 + 3-2 +3-3)</t>
  </si>
  <si>
    <t>TOTAL GENERAL DES DEPENSES</t>
  </si>
  <si>
    <t>TOTAL GENERAL DES RECETTES</t>
  </si>
  <si>
    <t>SOUS TOTAL Cotisations des interprofessions</t>
  </si>
  <si>
    <t>SOUS TOTAL Cotisation ANIVIN</t>
  </si>
  <si>
    <t>SOUS TOTAL Recettes extérieures</t>
  </si>
  <si>
    <t>Participation spécifique IVBD Contentieux</t>
  </si>
  <si>
    <t>TOTAL GENERAL</t>
  </si>
  <si>
    <t>INTERPROFESSION</t>
  </si>
  <si>
    <t>BUDGET GENERAL CNIV</t>
  </si>
  <si>
    <t>FONCTIONNEMENT ET COTISATIONS</t>
  </si>
  <si>
    <t>ACTIONS COMMUNES</t>
  </si>
  <si>
    <t>COMMISSION ECONOMIE</t>
  </si>
  <si>
    <t>COMMISSION TECHNIQUE</t>
  </si>
  <si>
    <t>ALSACE</t>
  </si>
  <si>
    <t>BEAUJOLAIS</t>
  </si>
  <si>
    <t>BERGERAC-DURAS</t>
  </si>
  <si>
    <t>BORDEAUX</t>
  </si>
  <si>
    <t>BOURGOGNE</t>
  </si>
  <si>
    <t>CAHORS</t>
  </si>
  <si>
    <t>CENTRE</t>
  </si>
  <si>
    <t>CHAMPAGNE</t>
  </si>
  <si>
    <t>COGNAC</t>
  </si>
  <si>
    <t>CORSE</t>
  </si>
  <si>
    <t>IGP SUD EST</t>
  </si>
  <si>
    <t>JURA</t>
  </si>
  <si>
    <t>LANGUEDOC</t>
  </si>
  <si>
    <t>PAYS D'OC</t>
  </si>
  <si>
    <t>PINEAU DES CHARENTES</t>
  </si>
  <si>
    <t>PROVENCE</t>
  </si>
  <si>
    <t>ROUSSILLON</t>
  </si>
  <si>
    <t>SAVOIE</t>
  </si>
  <si>
    <t>SUD OUEST</t>
  </si>
  <si>
    <t>VAL DE LOIRE</t>
  </si>
  <si>
    <t>VALLEE DU RHONE</t>
  </si>
  <si>
    <t>TOTAL INTERPROFESSIONS</t>
  </si>
  <si>
    <t>TOTAL INTERPROFESSIONS</t>
  </si>
  <si>
    <t>ANIVIN</t>
  </si>
  <si>
    <t>TOTAL CNIV</t>
  </si>
  <si>
    <t>CH 1-1&amp;1-2 FRAIS DE FONCTIONNEMENT &amp; COTISATIONS</t>
  </si>
  <si>
    <t>%</t>
  </si>
  <si>
    <t>DONT
FRAIS DE FONCTIONNEMENT</t>
  </si>
  <si>
    <t>DONT
COTISATIONS</t>
  </si>
  <si>
    <t>1er SEMESTRE</t>
  </si>
  <si>
    <t>2eme SEMESTRE</t>
  </si>
  <si>
    <t>SOUS TOTAL INTERPROFESSIONS</t>
  </si>
  <si>
    <t>Contrôle doit être égal à 0</t>
  </si>
  <si>
    <t>% Sans Cognac</t>
  </si>
  <si>
    <t>TOTAL ACTIONS COMMUNES</t>
  </si>
  <si>
    <t>DONT
ACTIONS COMMUNES (hors SIA &amp; VS)</t>
  </si>
  <si>
    <t>DONT VIN&amp;SOCIETE</t>
  </si>
  <si>
    <t>2ème Semestre</t>
  </si>
  <si>
    <t>Contrôle</t>
  </si>
  <si>
    <t>RO CAVISTES</t>
  </si>
  <si>
    <t>MONOPOLES</t>
  </si>
  <si>
    <t>CIVA</t>
  </si>
  <si>
    <t>INTERBEAUJOLAIS</t>
  </si>
  <si>
    <t>IVBD</t>
  </si>
  <si>
    <t>CIVB</t>
  </si>
  <si>
    <t>BIVB</t>
  </si>
  <si>
    <t>UIVC</t>
  </si>
  <si>
    <t>BIVC</t>
  </si>
  <si>
    <t>CIVCORSE</t>
  </si>
  <si>
    <t>CIVC</t>
  </si>
  <si>
    <t>CIVL</t>
  </si>
  <si>
    <t>INTERLOIRE</t>
  </si>
  <si>
    <t>CNPC</t>
  </si>
  <si>
    <t>CIVP</t>
  </si>
  <si>
    <t>INTERRHONE</t>
  </si>
  <si>
    <t>CIVR</t>
  </si>
  <si>
    <t>IVSO</t>
  </si>
  <si>
    <t>INTERVINS SUD EST</t>
  </si>
  <si>
    <t>CIVS</t>
  </si>
  <si>
    <t>INTER OC</t>
  </si>
  <si>
    <t>Contrôle</t>
  </si>
  <si>
    <t>CHAPITRE 3-2 
COMMISSION TECHNIQUE € HT DEPERISSEMENT DU VIGNOBLE</t>
  </si>
  <si>
    <t>2ème SEMESTRE</t>
  </si>
  <si>
    <t>SOUS TOTAL INTERPROFESSIONS</t>
  </si>
  <si>
    <t>Mission Fonds Viticole (Valeur Ajoutée France)</t>
  </si>
  <si>
    <t>Marché France</t>
  </si>
  <si>
    <t>Marchés Export</t>
  </si>
  <si>
    <t xml:space="preserve">Etudes transversales </t>
  </si>
  <si>
    <t>Subvention FranceAgriMer</t>
  </si>
  <si>
    <t>Subventions SIA OCM</t>
  </si>
  <si>
    <t>TOTAL</t>
  </si>
  <si>
    <t>MARCHES EXPORT</t>
  </si>
  <si>
    <t>MONTANT TOTAL OUTIL</t>
  </si>
  <si>
    <t>SANS ANIVIN ET COGNAC</t>
  </si>
  <si>
    <t>DONT SIA ( budget prévisionnel)*</t>
  </si>
  <si>
    <t>* Pour information :</t>
  </si>
  <si>
    <t>Il s'agit du budget prévisionnel restant dû par l'ensemble des Interprofessions hors subventions, hors CNIV et hors Partenaires.</t>
  </si>
  <si>
    <t xml:space="preserve">Il s'agit de l'avance sur la subvention UE financée uniquement par les Interprofessions qui en beneficient ( eau de vie et vin sans indication géographique non eligible). </t>
  </si>
  <si>
    <t>Déménagement</t>
  </si>
  <si>
    <t>TOTAL 2020</t>
  </si>
  <si>
    <t>CHAPITRE 1-3 ACTIONS COMMUNES 
€ HT (soumis à TVA)</t>
  </si>
  <si>
    <t>2020
€ HT</t>
  </si>
  <si>
    <t>2020
€ TTC</t>
  </si>
  <si>
    <t>Ce budget sera appelé auprés des Interprofessions</t>
  </si>
  <si>
    <t>DETAIL PAR INTERPROFESSION DU BUDGET DU CNIV 2020 EN € HT</t>
  </si>
  <si>
    <t>CHR France</t>
  </si>
  <si>
    <r>
      <t>CHAPITRE 3-1 COMMISSION ECONOMIE 
€ HT (</t>
    </r>
    <r>
      <rPr>
        <b/>
        <sz val="11"/>
        <color theme="0"/>
        <rFont val="Calibri"/>
        <family val="2"/>
        <scheme val="minor"/>
      </rPr>
      <t>soumis à TVA)</t>
    </r>
  </si>
  <si>
    <t>SIA 2020</t>
  </si>
  <si>
    <t>SIA 2020 : Salaires</t>
  </si>
  <si>
    <t>Sur la colonne SANS ANIVIN et COGNAC ( 92121 €) :</t>
  </si>
  <si>
    <t>Sur le Total 2020  (202879 €) :</t>
  </si>
  <si>
    <t>SIA 2020 : Frais Généraux</t>
  </si>
  <si>
    <t>Séminaire Economie</t>
  </si>
  <si>
    <t>Appel 2020 Dépérissement</t>
  </si>
  <si>
    <t>Appel décalé de 500 000 €</t>
  </si>
  <si>
    <t>TOTAL GENERAL APPELE EN 2020</t>
  </si>
  <si>
    <t xml:space="preserve">*Valeur ajoutée France : 50 000 € </t>
  </si>
  <si>
    <t>*Etude sur la déconsommation de vins ( Food usage) : 40 000 €</t>
  </si>
  <si>
    <r>
      <t xml:space="preserve">* </t>
    </r>
    <r>
      <rPr>
        <b/>
        <u/>
        <sz val="12"/>
        <color theme="1"/>
        <rFont val="Calibri"/>
        <family val="2"/>
        <scheme val="minor"/>
      </rPr>
      <t>Pour mémoire actions repoussées ou à statuer</t>
    </r>
  </si>
  <si>
    <t xml:space="preserve">* Sur le total des dépenses du Dépérissement ( 1 500 000 €), un appel de 1 000 000 € sera effectué en 2020 et 500 000 euros sera fait ultérieurement </t>
  </si>
  <si>
    <t>APPEL ULTERIEUREMENT HT</t>
  </si>
  <si>
    <t>APPEL ULTERIEUREMENT TTC</t>
  </si>
  <si>
    <t>APPEL DIFFERE</t>
  </si>
  <si>
    <t>2020 sans cognac</t>
  </si>
  <si>
    <t>DECONSOMMATION VIN FR</t>
  </si>
  <si>
    <t>MARCHES France</t>
  </si>
  <si>
    <t>BUDGET 2020 PRESENTE A L'ASSEMBLEE GENERALE DU CNIV LE 28 NOVEMBRE 2019</t>
  </si>
  <si>
    <t>SUITE A L'ASSEMLEE GENERALE DU 28 NOVEMBRE 2020, IL A ÉTÉ DECIDE DE POURSUIVRE DEUX ACTIONS :</t>
  </si>
  <si>
    <t>NOUVEAU BUDGET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</si>
</sst>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,_€_-;\-* #,##0,_€_-;_-* \-??\ _€_-;_-@_-"/>
    <numFmt numFmtId="165" formatCode="#,##0,_€"/>
    <numFmt numFmtId="166" formatCode="#,##0,\€"/>
    <numFmt numFmtId="167" formatCode="0.0%"/>
    <numFmt numFmtId="168" formatCode="#,##0\ _€"/>
    <numFmt numFmtId="169" formatCode="#,##0.00\ _€"/>
    <numFmt numFmtId="170" formatCode="#,##0\ &quot;€&quot;"/>
    <numFmt numFmtId="171" formatCode="#,##0.00\ &quot;€&quot;"/>
  </numFmts>
  <fonts count="35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i/>
      <sz val="11"/>
      <color rgb="FF808080"/>
      <name val="Times New Roman"/>
      <family val="1"/>
      <charset val="1"/>
    </font>
    <font>
      <i/>
      <sz val="9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11"/>
      <color rgb="FF0000FF"/>
      <name val="Calibri"/>
      <family val="2"/>
      <charset val="1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C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i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CCF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7" fillId="0" borderId="0" applyBorder="0" applyProtection="0"/>
    <xf numFmtId="0" fontId="1" fillId="0" borderId="0"/>
    <xf numFmtId="0" fontId="13" fillId="0" borderId="0" applyBorder="0" applyProtection="0"/>
  </cellStyleXfs>
  <cellXfs count="317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166" fontId="0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/>
    <xf numFmtId="0" fontId="3" fillId="0" borderId="0" xfId="0" applyFont="1"/>
    <xf numFmtId="169" fontId="0" fillId="0" borderId="0" xfId="0" applyNumberFormat="1"/>
    <xf numFmtId="170" fontId="0" fillId="0" borderId="0" xfId="0" applyNumberFormat="1" applyFont="1"/>
    <xf numFmtId="170" fontId="0" fillId="0" borderId="0" xfId="0" applyNumberFormat="1"/>
    <xf numFmtId="170" fontId="4" fillId="0" borderId="0" xfId="0" applyNumberFormat="1" applyFont="1"/>
    <xf numFmtId="170" fontId="5" fillId="0" borderId="0" xfId="0" applyNumberFormat="1" applyFont="1"/>
    <xf numFmtId="170" fontId="2" fillId="0" borderId="0" xfId="0" applyNumberFormat="1" applyFont="1"/>
    <xf numFmtId="168" fontId="4" fillId="0" borderId="0" xfId="0" applyNumberFormat="1" applyFont="1" applyAlignment="1">
      <alignment horizontal="center"/>
    </xf>
    <xf numFmtId="168" fontId="4" fillId="0" borderId="0" xfId="0" applyNumberFormat="1" applyFont="1"/>
    <xf numFmtId="0" fontId="8" fillId="0" borderId="0" xfId="0" applyFont="1"/>
    <xf numFmtId="168" fontId="8" fillId="0" borderId="0" xfId="0" applyNumberFormat="1" applyFont="1"/>
    <xf numFmtId="0" fontId="8" fillId="0" borderId="0" xfId="0" applyFont="1" applyAlignment="1">
      <alignment vertical="center" wrapText="1"/>
    </xf>
    <xf numFmtId="168" fontId="8" fillId="0" borderId="0" xfId="0" applyNumberFormat="1" applyFont="1" applyBorder="1" applyAlignment="1">
      <alignment horizontal="right" wrapText="1"/>
    </xf>
    <xf numFmtId="165" fontId="8" fillId="0" borderId="0" xfId="0" applyNumberFormat="1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168" fontId="8" fillId="0" borderId="0" xfId="0" applyNumberFormat="1" applyFont="1" applyAlignment="1">
      <alignment wrapText="1"/>
    </xf>
    <xf numFmtId="168" fontId="8" fillId="0" borderId="0" xfId="0" applyNumberFormat="1" applyFont="1" applyAlignment="1">
      <alignment horizontal="right" wrapText="1"/>
    </xf>
    <xf numFmtId="168" fontId="8" fillId="0" borderId="0" xfId="0" applyNumberFormat="1" applyFont="1" applyAlignment="1">
      <alignment vertical="center" wrapText="1"/>
    </xf>
    <xf numFmtId="0" fontId="8" fillId="0" borderId="0" xfId="0" applyFont="1" applyAlignment="1">
      <alignment wrapText="1"/>
    </xf>
    <xf numFmtId="0" fontId="10" fillId="0" borderId="12" xfId="0" applyFont="1" applyBorder="1" applyAlignment="1">
      <alignment horizontal="center" wrapText="1"/>
    </xf>
    <xf numFmtId="167" fontId="9" fillId="0" borderId="12" xfId="1" applyNumberFormat="1" applyFont="1" applyBorder="1" applyAlignment="1">
      <alignment vertical="center" wrapText="1"/>
    </xf>
    <xf numFmtId="167" fontId="9" fillId="0" borderId="12" xfId="1" applyNumberFormat="1" applyFont="1" applyBorder="1"/>
    <xf numFmtId="4" fontId="4" fillId="0" borderId="0" xfId="0" applyNumberFormat="1" applyFont="1" applyAlignment="1">
      <alignment horizontal="center"/>
    </xf>
    <xf numFmtId="1" fontId="4" fillId="0" borderId="0" xfId="0" applyNumberFormat="1" applyFont="1"/>
    <xf numFmtId="2" fontId="4" fillId="0" borderId="0" xfId="0" applyNumberFormat="1" applyFont="1"/>
    <xf numFmtId="169" fontId="4" fillId="0" borderId="0" xfId="0" applyNumberFormat="1" applyFont="1"/>
    <xf numFmtId="4" fontId="4" fillId="0" borderId="0" xfId="0" applyNumberFormat="1" applyFont="1"/>
    <xf numFmtId="0" fontId="8" fillId="0" borderId="0" xfId="0" applyFont="1" applyBorder="1"/>
    <xf numFmtId="0" fontId="8" fillId="0" borderId="0" xfId="0" applyFont="1" applyBorder="1" applyAlignment="1">
      <alignment vertical="center" wrapText="1"/>
    </xf>
    <xf numFmtId="168" fontId="12" fillId="0" borderId="0" xfId="0" applyNumberFormat="1" applyFont="1" applyBorder="1"/>
    <xf numFmtId="0" fontId="12" fillId="0" borderId="0" xfId="0" applyFont="1" applyBorder="1" applyAlignment="1">
      <alignment vertical="center" wrapText="1"/>
    </xf>
    <xf numFmtId="168" fontId="11" fillId="0" borderId="0" xfId="0" applyNumberFormat="1" applyFont="1" applyBorder="1" applyAlignment="1">
      <alignment wrapText="1"/>
    </xf>
    <xf numFmtId="168" fontId="11" fillId="0" borderId="0" xfId="0" applyNumberFormat="1" applyFont="1" applyBorder="1" applyAlignment="1">
      <alignment horizontal="right" wrapText="1"/>
    </xf>
    <xf numFmtId="168" fontId="12" fillId="0" borderId="0" xfId="0" applyNumberFormat="1" applyFont="1" applyBorder="1" applyAlignment="1">
      <alignment wrapText="1"/>
    </xf>
    <xf numFmtId="168" fontId="12" fillId="0" borderId="0" xfId="0" applyNumberFormat="1" applyFont="1" applyBorder="1" applyAlignment="1">
      <alignment horizontal="right" wrapText="1"/>
    </xf>
    <xf numFmtId="168" fontId="12" fillId="0" borderId="0" xfId="0" applyNumberFormat="1" applyFont="1" applyBorder="1" applyAlignment="1">
      <alignment horizontal="right" vertical="center" wrapText="1"/>
    </xf>
    <xf numFmtId="168" fontId="1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/>
    <xf numFmtId="168" fontId="12" fillId="3" borderId="0" xfId="0" applyNumberFormat="1" applyFont="1" applyFill="1" applyBorder="1" applyAlignment="1">
      <alignment horizontal="right" wrapText="1"/>
    </xf>
    <xf numFmtId="0" fontId="16" fillId="0" borderId="12" xfId="0" applyFont="1" applyBorder="1"/>
    <xf numFmtId="171" fontId="17" fillId="5" borderId="12" xfId="3" applyNumberFormat="1" applyFont="1" applyFill="1" applyBorder="1" applyAlignment="1" applyProtection="1">
      <alignment horizontal="center" vertical="center" wrapText="1"/>
    </xf>
    <xf numFmtId="171" fontId="17" fillId="5" borderId="3" xfId="3" applyNumberFormat="1" applyFont="1" applyFill="1" applyBorder="1" applyAlignment="1" applyProtection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170" fontId="18" fillId="0" borderId="12" xfId="0" applyNumberFormat="1" applyFont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1" fillId="0" borderId="12" xfId="0" applyFont="1" applyBorder="1"/>
    <xf numFmtId="170" fontId="22" fillId="0" borderId="12" xfId="0" applyNumberFormat="1" applyFont="1" applyBorder="1" applyAlignment="1">
      <alignment horizontal="center" vertical="center" wrapText="1"/>
    </xf>
    <xf numFmtId="170" fontId="21" fillId="0" borderId="12" xfId="0" applyNumberFormat="1" applyFont="1" applyBorder="1" applyAlignment="1">
      <alignment horizontal="center"/>
    </xf>
    <xf numFmtId="170" fontId="22" fillId="0" borderId="12" xfId="0" applyNumberFormat="1" applyFont="1" applyBorder="1" applyAlignment="1">
      <alignment horizontal="center"/>
    </xf>
    <xf numFmtId="0" fontId="22" fillId="0" borderId="12" xfId="0" applyFont="1" applyBorder="1" applyAlignment="1">
      <alignment horizontal="left" vertical="center" wrapText="1"/>
    </xf>
    <xf numFmtId="0" fontId="23" fillId="0" borderId="12" xfId="0" applyFont="1" applyBorder="1" applyAlignment="1"/>
    <xf numFmtId="170" fontId="23" fillId="0" borderId="12" xfId="0" applyNumberFormat="1" applyFont="1" applyBorder="1" applyAlignment="1">
      <alignment horizontal="center"/>
    </xf>
    <xf numFmtId="0" fontId="22" fillId="0" borderId="7" xfId="0" applyFont="1" applyBorder="1" applyAlignment="1">
      <alignment horizontal="left" vertical="center" wrapText="1"/>
    </xf>
    <xf numFmtId="170" fontId="22" fillId="0" borderId="0" xfId="0" applyNumberFormat="1" applyFont="1" applyAlignment="1">
      <alignment horizontal="center"/>
    </xf>
    <xf numFmtId="170" fontId="24" fillId="0" borderId="0" xfId="0" applyNumberFormat="1" applyFont="1" applyAlignment="1">
      <alignment horizontal="center"/>
    </xf>
    <xf numFmtId="0" fontId="20" fillId="7" borderId="12" xfId="0" applyFont="1" applyFill="1" applyBorder="1"/>
    <xf numFmtId="170" fontId="20" fillId="8" borderId="12" xfId="0" applyNumberFormat="1" applyFont="1" applyFill="1" applyBorder="1" applyAlignment="1">
      <alignment horizontal="center" vertical="center" wrapText="1"/>
    </xf>
    <xf numFmtId="170" fontId="20" fillId="9" borderId="12" xfId="0" applyNumberFormat="1" applyFont="1" applyFill="1" applyBorder="1" applyAlignment="1">
      <alignment horizontal="center" vertical="center" wrapText="1"/>
    </xf>
    <xf numFmtId="170" fontId="18" fillId="10" borderId="12" xfId="0" applyNumberFormat="1" applyFont="1" applyFill="1" applyBorder="1" applyAlignment="1">
      <alignment horizontal="center" vertical="center" wrapText="1"/>
    </xf>
    <xf numFmtId="170" fontId="18" fillId="11" borderId="12" xfId="0" applyNumberFormat="1" applyFont="1" applyFill="1" applyBorder="1" applyAlignment="1">
      <alignment horizontal="center" vertical="center" wrapText="1"/>
    </xf>
    <xf numFmtId="170" fontId="20" fillId="4" borderId="12" xfId="0" applyNumberFormat="1" applyFont="1" applyFill="1" applyBorder="1" applyAlignment="1">
      <alignment horizontal="center" vertical="center" wrapText="1"/>
    </xf>
    <xf numFmtId="170" fontId="18" fillId="4" borderId="12" xfId="0" applyNumberFormat="1" applyFont="1" applyFill="1" applyBorder="1" applyAlignment="1">
      <alignment horizontal="center" vertical="center" wrapText="1"/>
    </xf>
    <xf numFmtId="168" fontId="20" fillId="0" borderId="12" xfId="0" applyNumberFormat="1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167" fontId="22" fillId="0" borderId="12" xfId="0" applyNumberFormat="1" applyFont="1" applyBorder="1" applyAlignment="1">
      <alignment horizontal="center" vertical="center" wrapText="1"/>
    </xf>
    <xf numFmtId="168" fontId="22" fillId="0" borderId="12" xfId="0" applyNumberFormat="1" applyFont="1" applyBorder="1" applyAlignment="1">
      <alignment horizontal="center" vertical="center" wrapText="1"/>
    </xf>
    <xf numFmtId="166" fontId="22" fillId="0" borderId="12" xfId="0" applyNumberFormat="1" applyFont="1" applyBorder="1" applyAlignment="1">
      <alignment horizontal="center" vertical="center" wrapText="1"/>
    </xf>
    <xf numFmtId="10" fontId="18" fillId="0" borderId="12" xfId="0" applyNumberFormat="1" applyFont="1" applyBorder="1" applyAlignment="1">
      <alignment horizontal="center"/>
    </xf>
    <xf numFmtId="168" fontId="18" fillId="0" borderId="12" xfId="0" applyNumberFormat="1" applyFont="1" applyBorder="1" applyAlignment="1">
      <alignment horizontal="center" vertical="center" wrapText="1"/>
    </xf>
    <xf numFmtId="168" fontId="18" fillId="0" borderId="12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8" fontId="24" fillId="0" borderId="0" xfId="0" applyNumberFormat="1" applyFont="1" applyBorder="1" applyAlignment="1">
      <alignment horizontal="center" vertical="center" wrapText="1"/>
    </xf>
    <xf numFmtId="168" fontId="16" fillId="0" borderId="0" xfId="0" applyNumberFormat="1" applyFont="1"/>
    <xf numFmtId="0" fontId="16" fillId="0" borderId="0" xfId="0" applyFont="1"/>
    <xf numFmtId="0" fontId="22" fillId="0" borderId="12" xfId="0" applyFont="1" applyBorder="1" applyAlignment="1">
      <alignment horizontal="center" vertical="center" wrapText="1"/>
    </xf>
    <xf numFmtId="168" fontId="23" fillId="0" borderId="12" xfId="0" applyNumberFormat="1" applyFont="1" applyBorder="1" applyAlignment="1">
      <alignment horizontal="center"/>
    </xf>
    <xf numFmtId="168" fontId="2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8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170" fontId="20" fillId="9" borderId="22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168" fontId="20" fillId="4" borderId="12" xfId="0" applyNumberFormat="1" applyFont="1" applyFill="1" applyBorder="1" applyAlignment="1">
      <alignment horizontal="center" vertical="center" wrapText="1"/>
    </xf>
    <xf numFmtId="168" fontId="20" fillId="0" borderId="12" xfId="0" applyNumberFormat="1" applyFont="1" applyBorder="1" applyAlignment="1">
      <alignment horizontal="center" vertical="center" wrapText="1"/>
    </xf>
    <xf numFmtId="166" fontId="20" fillId="4" borderId="12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22" fillId="4" borderId="12" xfId="0" applyNumberFormat="1" applyFont="1" applyFill="1" applyBorder="1" applyAlignment="1">
      <alignment horizontal="center" vertical="center" wrapText="1"/>
    </xf>
    <xf numFmtId="168" fontId="22" fillId="4" borderId="12" xfId="0" applyNumberFormat="1" applyFont="1" applyFill="1" applyBorder="1" applyAlignment="1">
      <alignment horizontal="center" vertical="center" wrapText="1"/>
    </xf>
    <xf numFmtId="168" fontId="22" fillId="0" borderId="1" xfId="0" applyNumberFormat="1" applyFont="1" applyBorder="1" applyAlignment="1">
      <alignment horizontal="center" vertical="center" wrapText="1"/>
    </xf>
    <xf numFmtId="168" fontId="21" fillId="0" borderId="12" xfId="0" applyNumberFormat="1" applyFont="1" applyBorder="1" applyAlignment="1">
      <alignment horizontal="center" vertical="center"/>
    </xf>
    <xf numFmtId="4" fontId="18" fillId="4" borderId="12" xfId="0" applyNumberFormat="1" applyFont="1" applyFill="1" applyBorder="1" applyAlignment="1">
      <alignment horizontal="center" vertical="center" wrapText="1"/>
    </xf>
    <xf numFmtId="168" fontId="18" fillId="4" borderId="12" xfId="0" applyNumberFormat="1" applyFont="1" applyFill="1" applyBorder="1" applyAlignment="1">
      <alignment horizontal="center" vertical="center" wrapText="1"/>
    </xf>
    <xf numFmtId="168" fontId="18" fillId="0" borderId="1" xfId="0" applyNumberFormat="1" applyFont="1" applyBorder="1" applyAlignment="1">
      <alignment horizontal="center" vertical="center" wrapText="1"/>
    </xf>
    <xf numFmtId="168" fontId="20" fillId="0" borderId="12" xfId="0" applyNumberFormat="1" applyFont="1" applyBorder="1" applyAlignment="1">
      <alignment horizontal="center" vertical="center"/>
    </xf>
    <xf numFmtId="0" fontId="21" fillId="0" borderId="0" xfId="0" applyFont="1"/>
    <xf numFmtId="168" fontId="21" fillId="0" borderId="0" xfId="0" applyNumberFormat="1" applyFont="1"/>
    <xf numFmtId="168" fontId="21" fillId="0" borderId="5" xfId="0" applyNumberFormat="1" applyFont="1" applyBorder="1"/>
    <xf numFmtId="10" fontId="23" fillId="0" borderId="12" xfId="0" applyNumberFormat="1" applyFont="1" applyBorder="1" applyAlignment="1"/>
    <xf numFmtId="4" fontId="23" fillId="0" borderId="12" xfId="0" applyNumberFormat="1" applyFont="1" applyBorder="1" applyAlignment="1">
      <alignment horizontal="center"/>
    </xf>
    <xf numFmtId="168" fontId="23" fillId="4" borderId="12" xfId="0" applyNumberFormat="1" applyFont="1" applyFill="1" applyBorder="1" applyAlignment="1">
      <alignment horizontal="center"/>
    </xf>
    <xf numFmtId="168" fontId="23" fillId="0" borderId="1" xfId="0" applyNumberFormat="1" applyFont="1" applyBorder="1" applyAlignment="1">
      <alignment horizontal="center"/>
    </xf>
    <xf numFmtId="0" fontId="26" fillId="0" borderId="0" xfId="0" applyFont="1"/>
    <xf numFmtId="168" fontId="26" fillId="0" borderId="0" xfId="0" applyNumberFormat="1" applyFont="1"/>
    <xf numFmtId="168" fontId="25" fillId="0" borderId="0" xfId="0" applyNumberFormat="1" applyFont="1"/>
    <xf numFmtId="0" fontId="25" fillId="0" borderId="0" xfId="0" applyFont="1"/>
    <xf numFmtId="4" fontId="26" fillId="0" borderId="0" xfId="0" applyNumberFormat="1" applyFont="1"/>
    <xf numFmtId="0" fontId="20" fillId="0" borderId="0" xfId="0" applyFont="1"/>
    <xf numFmtId="49" fontId="21" fillId="0" borderId="0" xfId="0" applyNumberFormat="1" applyFont="1"/>
    <xf numFmtId="0" fontId="27" fillId="0" borderId="0" xfId="0" applyFont="1"/>
    <xf numFmtId="1" fontId="21" fillId="0" borderId="0" xfId="0" applyNumberFormat="1" applyFont="1"/>
    <xf numFmtId="2" fontId="21" fillId="0" borderId="0" xfId="0" applyNumberFormat="1" applyFont="1"/>
    <xf numFmtId="169" fontId="21" fillId="0" borderId="0" xfId="0" applyNumberFormat="1" applyFont="1"/>
    <xf numFmtId="169" fontId="16" fillId="0" borderId="0" xfId="0" applyNumberFormat="1" applyFont="1"/>
    <xf numFmtId="0" fontId="20" fillId="4" borderId="12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/>
    <xf numFmtId="9" fontId="18" fillId="0" borderId="12" xfId="0" applyNumberFormat="1" applyFont="1" applyBorder="1" applyAlignment="1">
      <alignment horizontal="center" vertical="center" wrapText="1"/>
    </xf>
    <xf numFmtId="170" fontId="20" fillId="0" borderId="12" xfId="0" applyNumberFormat="1" applyFont="1" applyBorder="1" applyAlignment="1"/>
    <xf numFmtId="169" fontId="25" fillId="0" borderId="0" xfId="0" applyNumberFormat="1" applyFont="1"/>
    <xf numFmtId="14" fontId="21" fillId="0" borderId="0" xfId="0" applyNumberFormat="1" applyFont="1"/>
    <xf numFmtId="0" fontId="21" fillId="0" borderId="0" xfId="0" applyFont="1" applyAlignment="1">
      <alignment wrapText="1"/>
    </xf>
    <xf numFmtId="168" fontId="21" fillId="0" borderId="0" xfId="0" applyNumberFormat="1" applyFont="1" applyAlignment="1">
      <alignment wrapText="1"/>
    </xf>
    <xf numFmtId="168" fontId="21" fillId="0" borderId="0" xfId="0" applyNumberFormat="1" applyFont="1" applyAlignment="1">
      <alignment horizontal="right"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168" fontId="18" fillId="0" borderId="0" xfId="0" applyNumberFormat="1" applyFont="1" applyAlignment="1">
      <alignment horizontal="right" wrapText="1"/>
    </xf>
    <xf numFmtId="168" fontId="21" fillId="0" borderId="0" xfId="0" applyNumberFormat="1" applyFont="1" applyBorder="1" applyAlignment="1">
      <alignment horizontal="right" wrapText="1"/>
    </xf>
    <xf numFmtId="168" fontId="22" fillId="0" borderId="0" xfId="0" applyNumberFormat="1" applyFont="1" applyAlignment="1">
      <alignment wrapText="1"/>
    </xf>
    <xf numFmtId="168" fontId="22" fillId="0" borderId="0" xfId="0" applyNumberFormat="1" applyFont="1" applyAlignment="1">
      <alignment horizontal="right" wrapText="1"/>
    </xf>
    <xf numFmtId="168" fontId="18" fillId="2" borderId="2" xfId="0" applyNumberFormat="1" applyFont="1" applyFill="1" applyBorder="1" applyAlignment="1">
      <alignment wrapText="1"/>
    </xf>
    <xf numFmtId="168" fontId="18" fillId="2" borderId="3" xfId="0" applyNumberFormat="1" applyFont="1" applyFill="1" applyBorder="1" applyAlignment="1">
      <alignment horizontal="right" wrapText="1"/>
    </xf>
    <xf numFmtId="168" fontId="18" fillId="2" borderId="2" xfId="0" applyNumberFormat="1" applyFont="1" applyFill="1" applyBorder="1" applyAlignment="1">
      <alignment horizontal="right" wrapText="1"/>
    </xf>
    <xf numFmtId="168" fontId="21" fillId="0" borderId="5" xfId="0" applyNumberFormat="1" applyFont="1" applyBorder="1" applyAlignment="1">
      <alignment wrapText="1"/>
    </xf>
    <xf numFmtId="168" fontId="22" fillId="0" borderId="6" xfId="2" applyNumberFormat="1" applyFont="1" applyBorder="1" applyAlignment="1">
      <alignment horizontal="right" wrapText="1"/>
    </xf>
    <xf numFmtId="168" fontId="21" fillId="0" borderId="5" xfId="0" applyNumberFormat="1" applyFont="1" applyBorder="1" applyAlignment="1">
      <alignment horizontal="right" wrapText="1"/>
    </xf>
    <xf numFmtId="168" fontId="22" fillId="0" borderId="5" xfId="0" applyNumberFormat="1" applyFont="1" applyBorder="1" applyAlignment="1">
      <alignment wrapText="1"/>
    </xf>
    <xf numFmtId="0" fontId="30" fillId="0" borderId="7" xfId="0" applyFont="1" applyBorder="1" applyAlignment="1">
      <alignment wrapText="1"/>
    </xf>
    <xf numFmtId="0" fontId="21" fillId="0" borderId="0" xfId="0" applyFont="1" applyBorder="1" applyAlignment="1">
      <alignment wrapText="1"/>
    </xf>
    <xf numFmtId="3" fontId="30" fillId="0" borderId="0" xfId="0" applyNumberFormat="1" applyFont="1" applyBorder="1" applyAlignment="1">
      <alignment wrapText="1"/>
    </xf>
    <xf numFmtId="0" fontId="21" fillId="0" borderId="7" xfId="0" applyFont="1" applyBorder="1" applyAlignment="1">
      <alignment wrapText="1"/>
    </xf>
    <xf numFmtId="168" fontId="22" fillId="0" borderId="5" xfId="0" applyNumberFormat="1" applyFont="1" applyBorder="1" applyAlignment="1">
      <alignment horizontal="right" wrapText="1"/>
    </xf>
    <xf numFmtId="168" fontId="22" fillId="0" borderId="6" xfId="0" applyNumberFormat="1" applyFont="1" applyBorder="1" applyAlignment="1">
      <alignment horizontal="right" wrapText="1"/>
    </xf>
    <xf numFmtId="0" fontId="18" fillId="0" borderId="7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168" fontId="18" fillId="0" borderId="5" xfId="0" applyNumberFormat="1" applyFont="1" applyBorder="1" applyAlignment="1">
      <alignment wrapText="1"/>
    </xf>
    <xf numFmtId="168" fontId="18" fillId="0" borderId="6" xfId="0" applyNumberFormat="1" applyFont="1" applyBorder="1" applyAlignment="1">
      <alignment horizontal="right" wrapText="1"/>
    </xf>
    <xf numFmtId="168" fontId="18" fillId="0" borderId="5" xfId="0" applyNumberFormat="1" applyFont="1" applyBorder="1" applyAlignment="1">
      <alignment horizontal="right" wrapText="1"/>
    </xf>
    <xf numFmtId="167" fontId="21" fillId="0" borderId="0" xfId="1" applyNumberFormat="1" applyFont="1"/>
    <xf numFmtId="168" fontId="21" fillId="0" borderId="0" xfId="0" applyNumberFormat="1" applyFont="1" applyAlignment="1">
      <alignment horizontal="right" vertical="center" wrapText="1"/>
    </xf>
    <xf numFmtId="168" fontId="21" fillId="0" borderId="5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left" vertical="center" wrapText="1"/>
    </xf>
    <xf numFmtId="168" fontId="22" fillId="0" borderId="7" xfId="0" applyNumberFormat="1" applyFont="1" applyBorder="1" applyAlignment="1">
      <alignment wrapText="1"/>
    </xf>
    <xf numFmtId="168" fontId="18" fillId="0" borderId="7" xfId="0" applyNumberFormat="1" applyFont="1" applyBorder="1" applyAlignment="1">
      <alignment wrapText="1"/>
    </xf>
    <xf numFmtId="168" fontId="21" fillId="0" borderId="7" xfId="0" applyNumberFormat="1" applyFont="1" applyBorder="1" applyAlignment="1">
      <alignment wrapText="1"/>
    </xf>
    <xf numFmtId="168" fontId="18" fillId="2" borderId="7" xfId="0" applyNumberFormat="1" applyFont="1" applyFill="1" applyBorder="1" applyAlignment="1">
      <alignment wrapText="1"/>
    </xf>
    <xf numFmtId="168" fontId="18" fillId="2" borderId="7" xfId="0" applyNumberFormat="1" applyFont="1" applyFill="1" applyBorder="1" applyAlignment="1">
      <alignment horizontal="right" wrapText="1"/>
    </xf>
    <xf numFmtId="168" fontId="18" fillId="2" borderId="5" xfId="0" applyNumberFormat="1" applyFont="1" applyFill="1" applyBorder="1" applyAlignment="1">
      <alignment horizontal="right" wrapText="1"/>
    </xf>
    <xf numFmtId="164" fontId="21" fillId="0" borderId="0" xfId="0" applyNumberFormat="1" applyFont="1" applyAlignment="1">
      <alignment vertical="center" wrapText="1"/>
    </xf>
    <xf numFmtId="168" fontId="18" fillId="0" borderId="7" xfId="0" applyNumberFormat="1" applyFont="1" applyBorder="1" applyAlignment="1">
      <alignment horizontal="right" wrapText="1"/>
    </xf>
    <xf numFmtId="0" fontId="22" fillId="0" borderId="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wrapText="1"/>
    </xf>
    <xf numFmtId="0" fontId="18" fillId="0" borderId="0" xfId="0" applyFont="1" applyBorder="1" applyAlignment="1">
      <alignment wrapText="1"/>
    </xf>
    <xf numFmtId="168" fontId="18" fillId="2" borderId="12" xfId="0" applyNumberFormat="1" applyFont="1" applyFill="1" applyBorder="1" applyAlignment="1">
      <alignment horizontal="right" wrapText="1"/>
    </xf>
    <xf numFmtId="168" fontId="18" fillId="2" borderId="1" xfId="0" applyNumberFormat="1" applyFont="1" applyFill="1" applyBorder="1" applyAlignment="1">
      <alignment wrapText="1"/>
    </xf>
    <xf numFmtId="0" fontId="18" fillId="3" borderId="0" xfId="0" applyFont="1" applyFill="1" applyBorder="1" applyAlignment="1">
      <alignment horizontal="center" wrapText="1"/>
    </xf>
    <xf numFmtId="168" fontId="18" fillId="3" borderId="0" xfId="0" applyNumberFormat="1" applyFont="1" applyFill="1" applyBorder="1" applyAlignment="1">
      <alignment wrapText="1"/>
    </xf>
    <xf numFmtId="168" fontId="18" fillId="3" borderId="0" xfId="0" applyNumberFormat="1" applyFont="1" applyFill="1" applyBorder="1" applyAlignment="1">
      <alignment horizontal="right" wrapText="1"/>
    </xf>
    <xf numFmtId="0" fontId="21" fillId="3" borderId="0" xfId="0" applyFont="1" applyFill="1" applyAlignment="1">
      <alignment vertical="center" wrapText="1"/>
    </xf>
    <xf numFmtId="0" fontId="18" fillId="3" borderId="9" xfId="0" applyFont="1" applyFill="1" applyBorder="1" applyAlignment="1">
      <alignment horizontal="center" wrapText="1"/>
    </xf>
    <xf numFmtId="168" fontId="18" fillId="3" borderId="9" xfId="0" applyNumberFormat="1" applyFont="1" applyFill="1" applyBorder="1" applyAlignment="1">
      <alignment horizontal="right" wrapText="1"/>
    </xf>
    <xf numFmtId="168" fontId="22" fillId="3" borderId="10" xfId="0" applyNumberFormat="1" applyFont="1" applyFill="1" applyBorder="1" applyAlignment="1">
      <alignment horizontal="right" wrapText="1"/>
    </xf>
    <xf numFmtId="165" fontId="21" fillId="0" borderId="0" xfId="0" applyNumberFormat="1" applyFont="1" applyAlignment="1">
      <alignment vertical="center" wrapText="1"/>
    </xf>
    <xf numFmtId="168" fontId="21" fillId="0" borderId="11" xfId="0" applyNumberFormat="1" applyFont="1" applyBorder="1" applyAlignment="1">
      <alignment horizontal="right" wrapText="1"/>
    </xf>
    <xf numFmtId="168" fontId="21" fillId="0" borderId="6" xfId="0" applyNumberFormat="1" applyFont="1" applyBorder="1" applyAlignment="1">
      <alignment horizontal="right" wrapText="1"/>
    </xf>
    <xf numFmtId="168" fontId="20" fillId="0" borderId="2" xfId="0" applyNumberFormat="1" applyFont="1" applyBorder="1" applyAlignment="1">
      <alignment horizontal="right" wrapText="1"/>
    </xf>
    <xf numFmtId="168" fontId="20" fillId="0" borderId="3" xfId="0" applyNumberFormat="1" applyFont="1" applyBorder="1" applyAlignment="1">
      <alignment horizontal="right" wrapText="1"/>
    </xf>
    <xf numFmtId="0" fontId="21" fillId="0" borderId="0" xfId="0" applyFont="1" applyBorder="1" applyAlignment="1">
      <alignment vertical="center" wrapText="1"/>
    </xf>
    <xf numFmtId="168" fontId="32" fillId="0" borderId="0" xfId="0" applyNumberFormat="1" applyFont="1" applyBorder="1"/>
    <xf numFmtId="0" fontId="32" fillId="0" borderId="0" xfId="0" applyFont="1" applyBorder="1" applyAlignment="1">
      <alignment vertical="center" wrapText="1"/>
    </xf>
    <xf numFmtId="168" fontId="31" fillId="0" borderId="0" xfId="0" applyNumberFormat="1" applyFont="1" applyBorder="1" applyAlignment="1">
      <alignment horizontal="right" wrapText="1"/>
    </xf>
    <xf numFmtId="168" fontId="32" fillId="0" borderId="0" xfId="0" applyNumberFormat="1" applyFont="1" applyBorder="1" applyAlignment="1">
      <alignment horizontal="right" wrapText="1"/>
    </xf>
    <xf numFmtId="168" fontId="32" fillId="0" borderId="0" xfId="0" applyNumberFormat="1" applyFont="1" applyBorder="1" applyAlignment="1">
      <alignment horizontal="right" vertical="center" wrapText="1"/>
    </xf>
    <xf numFmtId="168" fontId="32" fillId="0" borderId="0" xfId="0" applyNumberFormat="1" applyFont="1" applyBorder="1" applyAlignment="1">
      <alignment vertical="center" wrapText="1"/>
    </xf>
    <xf numFmtId="0" fontId="31" fillId="0" borderId="0" xfId="0" applyFont="1"/>
    <xf numFmtId="168" fontId="18" fillId="11" borderId="1" xfId="0" applyNumberFormat="1" applyFont="1" applyFill="1" applyBorder="1" applyAlignment="1">
      <alignment wrapText="1"/>
    </xf>
    <xf numFmtId="0" fontId="17" fillId="0" borderId="0" xfId="0" applyFont="1"/>
    <xf numFmtId="0" fontId="9" fillId="0" borderId="0" xfId="0" applyFont="1" applyAlignment="1">
      <alignment wrapText="1"/>
    </xf>
    <xf numFmtId="168" fontId="9" fillId="0" borderId="0" xfId="0" applyNumberFormat="1" applyFont="1" applyAlignment="1">
      <alignment wrapText="1"/>
    </xf>
    <xf numFmtId="168" fontId="9" fillId="0" borderId="0" xfId="0" applyNumberFormat="1" applyFont="1" applyAlignment="1">
      <alignment horizontal="right" wrapText="1"/>
    </xf>
    <xf numFmtId="0" fontId="17" fillId="0" borderId="0" xfId="0" applyFont="1" applyBorder="1" applyAlignment="1">
      <alignment horizontal="left" vertical="center" wrapText="1"/>
    </xf>
    <xf numFmtId="168" fontId="17" fillId="0" borderId="0" xfId="0" applyNumberFormat="1" applyFont="1" applyBorder="1" applyAlignment="1">
      <alignment horizontal="left" vertical="center" wrapText="1"/>
    </xf>
    <xf numFmtId="168" fontId="34" fillId="0" borderId="0" xfId="0" applyNumberFormat="1" applyFont="1" applyBorder="1"/>
    <xf numFmtId="168" fontId="17" fillId="0" borderId="0" xfId="0" applyNumberFormat="1" applyFont="1" applyBorder="1" applyAlignment="1">
      <alignment wrapText="1"/>
    </xf>
    <xf numFmtId="168" fontId="17" fillId="0" borderId="0" xfId="0" applyNumberFormat="1" applyFont="1" applyBorder="1" applyAlignment="1">
      <alignment horizontal="right" wrapText="1"/>
    </xf>
    <xf numFmtId="0" fontId="34" fillId="0" borderId="0" xfId="0" applyFont="1" applyBorder="1"/>
    <xf numFmtId="168" fontId="34" fillId="0" borderId="0" xfId="0" applyNumberFormat="1" applyFont="1" applyBorder="1" applyAlignment="1">
      <alignment wrapText="1"/>
    </xf>
    <xf numFmtId="168" fontId="34" fillId="0" borderId="0" xfId="0" applyNumberFormat="1" applyFont="1" applyBorder="1" applyAlignment="1">
      <alignment horizontal="right" wrapText="1"/>
    </xf>
    <xf numFmtId="3" fontId="34" fillId="0" borderId="0" xfId="0" applyNumberFormat="1" applyFont="1" applyBorder="1" applyAlignment="1">
      <alignment wrapText="1"/>
    </xf>
    <xf numFmtId="168" fontId="34" fillId="0" borderId="0" xfId="0" applyNumberFormat="1" applyFont="1" applyBorder="1" applyAlignment="1">
      <alignment horizontal="right" vertical="center" wrapText="1"/>
    </xf>
    <xf numFmtId="168" fontId="34" fillId="0" borderId="5" xfId="0" applyNumberFormat="1" applyFont="1" applyBorder="1" applyAlignment="1">
      <alignment wrapText="1"/>
    </xf>
    <xf numFmtId="0" fontId="20" fillId="4" borderId="12" xfId="0" applyFont="1" applyFill="1" applyBorder="1" applyAlignment="1">
      <alignment horizontal="center"/>
    </xf>
    <xf numFmtId="170" fontId="18" fillId="10" borderId="24" xfId="0" applyNumberFormat="1" applyFont="1" applyFill="1" applyBorder="1" applyAlignment="1">
      <alignment horizontal="center" vertical="center" wrapText="1"/>
    </xf>
    <xf numFmtId="170" fontId="18" fillId="10" borderId="25" xfId="0" applyNumberFormat="1" applyFont="1" applyFill="1" applyBorder="1" applyAlignment="1">
      <alignment horizontal="center" vertical="center" wrapText="1"/>
    </xf>
    <xf numFmtId="170" fontId="22" fillId="12" borderId="26" xfId="0" applyNumberFormat="1" applyFont="1" applyFill="1" applyBorder="1" applyAlignment="1">
      <alignment horizontal="center" vertical="center" wrapText="1"/>
    </xf>
    <xf numFmtId="170" fontId="22" fillId="0" borderId="27" xfId="0" applyNumberFormat="1" applyFont="1" applyFill="1" applyBorder="1" applyAlignment="1">
      <alignment horizontal="center" vertical="center" wrapText="1"/>
    </xf>
    <xf numFmtId="170" fontId="18" fillId="0" borderId="26" xfId="0" applyNumberFormat="1" applyFont="1" applyBorder="1" applyAlignment="1">
      <alignment horizontal="center" vertical="center" wrapText="1"/>
    </xf>
    <xf numFmtId="170" fontId="23" fillId="12" borderId="28" xfId="0" applyNumberFormat="1" applyFont="1" applyFill="1" applyBorder="1" applyAlignment="1">
      <alignment horizontal="center"/>
    </xf>
    <xf numFmtId="170" fontId="23" fillId="0" borderId="29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170" fontId="18" fillId="0" borderId="0" xfId="0" applyNumberFormat="1" applyFont="1" applyFill="1" applyBorder="1" applyAlignment="1">
      <alignment horizontal="center" vertical="center" wrapText="1"/>
    </xf>
    <xf numFmtId="170" fontId="22" fillId="0" borderId="0" xfId="0" applyNumberFormat="1" applyFont="1" applyFill="1" applyBorder="1" applyAlignment="1">
      <alignment horizontal="center" vertical="center" wrapText="1"/>
    </xf>
    <xf numFmtId="170" fontId="16" fillId="0" borderId="0" xfId="0" applyNumberFormat="1" applyFont="1" applyFill="1" applyBorder="1"/>
    <xf numFmtId="170" fontId="23" fillId="0" borderId="0" xfId="0" applyNumberFormat="1" applyFont="1" applyFill="1" applyBorder="1" applyAlignment="1">
      <alignment horizontal="center"/>
    </xf>
    <xf numFmtId="169" fontId="25" fillId="0" borderId="0" xfId="0" applyNumberFormat="1" applyFont="1" applyFill="1" applyBorder="1"/>
    <xf numFmtId="169" fontId="16" fillId="0" borderId="0" xfId="0" applyNumberFormat="1" applyFont="1" applyFill="1" applyBorder="1"/>
    <xf numFmtId="169" fontId="0" fillId="0" borderId="0" xfId="0" applyNumberFormat="1" applyFill="1" applyBorder="1"/>
    <xf numFmtId="170" fontId="16" fillId="0" borderId="5" xfId="0" applyNumberFormat="1" applyFont="1" applyBorder="1"/>
    <xf numFmtId="0" fontId="18" fillId="0" borderId="7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1" fillId="0" borderId="32" xfId="0" applyFont="1" applyBorder="1"/>
    <xf numFmtId="168" fontId="21" fillId="0" borderId="0" xfId="0" applyNumberFormat="1" applyFont="1" applyBorder="1"/>
    <xf numFmtId="0" fontId="21" fillId="0" borderId="0" xfId="0" applyFont="1" applyBorder="1"/>
    <xf numFmtId="168" fontId="21" fillId="0" borderId="33" xfId="0" applyNumberFormat="1" applyFont="1" applyBorder="1"/>
    <xf numFmtId="0" fontId="18" fillId="0" borderId="17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34" xfId="0" applyFont="1" applyBorder="1" applyAlignment="1">
      <alignment horizontal="center" wrapText="1"/>
    </xf>
    <xf numFmtId="168" fontId="22" fillId="13" borderId="5" xfId="0" applyNumberFormat="1" applyFont="1" applyFill="1" applyBorder="1" applyAlignment="1">
      <alignment wrapText="1"/>
    </xf>
    <xf numFmtId="168" fontId="21" fillId="13" borderId="5" xfId="0" applyNumberFormat="1" applyFont="1" applyFill="1" applyBorder="1" applyAlignment="1">
      <alignment wrapText="1"/>
    </xf>
    <xf numFmtId="0" fontId="22" fillId="0" borderId="7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2" fillId="3" borderId="10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wrapText="1"/>
    </xf>
    <xf numFmtId="0" fontId="34" fillId="0" borderId="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wrapText="1"/>
    </xf>
    <xf numFmtId="0" fontId="20" fillId="0" borderId="1" xfId="0" applyFont="1" applyBorder="1" applyAlignment="1">
      <alignment horizontal="right" wrapText="1"/>
    </xf>
    <xf numFmtId="0" fontId="17" fillId="0" borderId="0" xfId="0" applyFont="1" applyBorder="1" applyAlignment="1">
      <alignment horizontal="left" wrapText="1"/>
    </xf>
    <xf numFmtId="0" fontId="12" fillId="3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left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31" xfId="0" applyFont="1" applyBorder="1" applyAlignment="1">
      <alignment horizontal="center" wrapText="1"/>
    </xf>
    <xf numFmtId="0" fontId="18" fillId="0" borderId="32" xfId="0" applyFont="1" applyBorder="1" applyAlignment="1">
      <alignment horizontal="center" wrapText="1"/>
    </xf>
    <xf numFmtId="0" fontId="18" fillId="0" borderId="33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34" fillId="13" borderId="7" xfId="0" applyFont="1" applyFill="1" applyBorder="1" applyAlignment="1">
      <alignment horizontal="left" vertical="center" wrapText="1"/>
    </xf>
    <xf numFmtId="0" fontId="21" fillId="13" borderId="7" xfId="0" applyFont="1" applyFill="1" applyBorder="1" applyAlignment="1">
      <alignment horizontal="left" vertical="center" wrapText="1"/>
    </xf>
    <xf numFmtId="4" fontId="15" fillId="6" borderId="19" xfId="0" applyNumberFormat="1" applyFont="1" applyFill="1" applyBorder="1" applyAlignment="1">
      <alignment horizontal="center" wrapText="1"/>
    </xf>
    <xf numFmtId="4" fontId="15" fillId="6" borderId="20" xfId="0" applyNumberFormat="1" applyFont="1" applyFill="1" applyBorder="1" applyAlignment="1">
      <alignment horizontal="center" wrapText="1"/>
    </xf>
    <xf numFmtId="4" fontId="15" fillId="6" borderId="15" xfId="0" applyNumberFormat="1" applyFont="1" applyFill="1" applyBorder="1" applyAlignment="1">
      <alignment horizontal="center" wrapText="1"/>
    </xf>
    <xf numFmtId="4" fontId="15" fillId="6" borderId="16" xfId="0" applyNumberFormat="1" applyFont="1" applyFill="1" applyBorder="1" applyAlignment="1">
      <alignment horizontal="center" wrapText="1"/>
    </xf>
    <xf numFmtId="4" fontId="15" fillId="6" borderId="17" xfId="0" applyNumberFormat="1" applyFont="1" applyFill="1" applyBorder="1" applyAlignment="1">
      <alignment horizontal="center" wrapText="1"/>
    </xf>
    <xf numFmtId="4" fontId="15" fillId="6" borderId="18" xfId="0" applyNumberFormat="1" applyFont="1" applyFill="1" applyBorder="1" applyAlignment="1">
      <alignment horizontal="center" wrapText="1"/>
    </xf>
    <xf numFmtId="4" fontId="15" fillId="6" borderId="0" xfId="0" applyNumberFormat="1" applyFont="1" applyFill="1" applyBorder="1" applyAlignment="1">
      <alignment horizontal="center" wrapText="1"/>
    </xf>
    <xf numFmtId="170" fontId="20" fillId="8" borderId="1" xfId="0" applyNumberFormat="1" applyFont="1" applyFill="1" applyBorder="1" applyAlignment="1">
      <alignment horizontal="center" vertical="center" wrapText="1"/>
    </xf>
    <xf numFmtId="170" fontId="20" fillId="8" borderId="2" xfId="0" applyNumberFormat="1" applyFont="1" applyFill="1" applyBorder="1" applyAlignment="1">
      <alignment horizontal="center" vertical="center" wrapText="1"/>
    </xf>
    <xf numFmtId="170" fontId="20" fillId="8" borderId="3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right"/>
    </xf>
    <xf numFmtId="0" fontId="25" fillId="0" borderId="8" xfId="0" applyFont="1" applyBorder="1" applyAlignment="1">
      <alignment horizontal="right"/>
    </xf>
    <xf numFmtId="0" fontId="20" fillId="5" borderId="21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right"/>
    </xf>
    <xf numFmtId="0" fontId="23" fillId="0" borderId="3" xfId="0" applyFont="1" applyBorder="1" applyAlignment="1">
      <alignment horizontal="right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70" fontId="20" fillId="9" borderId="22" xfId="0" applyNumberFormat="1" applyFont="1" applyFill="1" applyBorder="1" applyAlignment="1">
      <alignment horizontal="center" vertical="center" wrapText="1"/>
    </xf>
    <xf numFmtId="170" fontId="20" fillId="9" borderId="20" xfId="0" applyNumberFormat="1" applyFont="1" applyFill="1" applyBorder="1" applyAlignment="1">
      <alignment horizontal="center" vertical="center" wrapText="1"/>
    </xf>
    <xf numFmtId="170" fontId="20" fillId="9" borderId="23" xfId="0" applyNumberFormat="1" applyFont="1" applyFill="1" applyBorder="1" applyAlignment="1">
      <alignment horizontal="center" vertical="center" wrapText="1"/>
    </xf>
    <xf numFmtId="4" fontId="15" fillId="6" borderId="13" xfId="0" applyNumberFormat="1" applyFont="1" applyFill="1" applyBorder="1" applyAlignment="1">
      <alignment horizontal="center" wrapText="1"/>
    </xf>
    <xf numFmtId="4" fontId="15" fillId="6" borderId="14" xfId="0" applyNumberFormat="1" applyFont="1" applyFill="1" applyBorder="1" applyAlignment="1">
      <alignment horizontal="center" wrapText="1"/>
    </xf>
    <xf numFmtId="0" fontId="20" fillId="4" borderId="22" xfId="0" applyFont="1" applyFill="1" applyBorder="1" applyAlignment="1">
      <alignment horizontal="center"/>
    </xf>
    <xf numFmtId="0" fontId="20" fillId="4" borderId="23" xfId="0" applyFont="1" applyFill="1" applyBorder="1" applyAlignment="1">
      <alignment horizontal="center"/>
    </xf>
    <xf numFmtId="170" fontId="20" fillId="4" borderId="22" xfId="0" applyNumberFormat="1" applyFont="1" applyFill="1" applyBorder="1" applyAlignment="1">
      <alignment horizontal="center"/>
    </xf>
    <xf numFmtId="170" fontId="20" fillId="4" borderId="20" xfId="0" applyNumberFormat="1" applyFont="1" applyFill="1" applyBorder="1" applyAlignment="1">
      <alignment horizontal="center"/>
    </xf>
    <xf numFmtId="170" fontId="20" fillId="4" borderId="23" xfId="0" applyNumberFormat="1" applyFont="1" applyFill="1" applyBorder="1" applyAlignment="1">
      <alignment horizontal="center"/>
    </xf>
    <xf numFmtId="4" fontId="15" fillId="6" borderId="13" xfId="0" applyNumberFormat="1" applyFont="1" applyFill="1" applyBorder="1" applyAlignment="1">
      <alignment horizontal="center"/>
    </xf>
    <xf numFmtId="4" fontId="15" fillId="6" borderId="14" xfId="0" applyNumberFormat="1" applyFont="1" applyFill="1" applyBorder="1" applyAlignment="1">
      <alignment horizontal="center"/>
    </xf>
    <xf numFmtId="4" fontId="15" fillId="6" borderId="16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4">
    <cellStyle name="Lien hypertexte" xfId="3" builtinId="8"/>
    <cellStyle name="Normal" xfId="0" builtinId="0"/>
    <cellStyle name="Pourcentage" xfId="1" builtinId="5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C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27000</xdr:colOff>
      <xdr:row>0</xdr:row>
      <xdr:rowOff>27919</xdr:rowOff>
    </xdr:from>
    <xdr:to>
      <xdr:col>2</xdr:col>
      <xdr:colOff>283920</xdr:colOff>
      <xdr:row>6</xdr:row>
      <xdr:rowOff>107220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1375" y="27919"/>
          <a:ext cx="1018920" cy="129850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27000</xdr:colOff>
      <xdr:row>0</xdr:row>
      <xdr:rowOff>27919</xdr:rowOff>
    </xdr:from>
    <xdr:to>
      <xdr:col>2</xdr:col>
      <xdr:colOff>436320</xdr:colOff>
      <xdr:row>6</xdr:row>
      <xdr:rowOff>85789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4176" y="27919"/>
          <a:ext cx="1014438" cy="1266004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CNIV%202020%20-%20cniv%20vf%20-%20CORRIGE%20JA%20-%20PRESENTATION%20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20"/>
      <sheetName val="RECAP IPS"/>
      <sheetName val="1-1&amp;1-2 FONCTIONNEMENT&amp;COTISATI"/>
      <sheetName val="1-3 ACTIONS COMMUNES"/>
      <sheetName val="3-1 ETUDES  ECO"/>
      <sheetName val="3-2 COMMISSION TCH"/>
      <sheetName val="GRILLE CNIV"/>
    </sheetNames>
    <sheetDataSet>
      <sheetData sheetId="0"/>
      <sheetData sheetId="1"/>
      <sheetData sheetId="2">
        <row r="28">
          <cell r="C28">
            <v>858.75</v>
          </cell>
        </row>
      </sheetData>
      <sheetData sheetId="3">
        <row r="27">
          <cell r="D27">
            <v>28170.319800000005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1"/>
  <sheetViews>
    <sheetView zoomScale="80" zoomScaleNormal="80" workbookViewId="0">
      <selection activeCell="H4" sqref="H4"/>
    </sheetView>
  </sheetViews>
  <sheetFormatPr baseColWidth="10" defaultColWidth="9.140625" defaultRowHeight="12.75" x14ac:dyDescent="0.2"/>
  <cols>
    <col min="1" max="3" width="9.140625" style="27"/>
    <col min="4" max="4" width="33.5703125" style="27" customWidth="1"/>
    <col min="5" max="5" width="12.140625" style="24" bestFit="1" customWidth="1"/>
    <col min="6" max="6" width="12.5703125" style="25" bestFit="1" customWidth="1"/>
    <col min="7" max="9" width="9.140625" style="27"/>
    <col min="10" max="10" width="29.7109375" style="27" customWidth="1"/>
    <col min="11" max="11" width="13" style="25" bestFit="1" customWidth="1"/>
    <col min="12" max="12" width="12.140625" style="25" bestFit="1" customWidth="1"/>
    <col min="13" max="1025" width="9.140625" style="20"/>
    <col min="1026" max="16384" width="9.140625" style="18"/>
  </cols>
  <sheetData>
    <row r="1" spans="1:1024" ht="15.75" x14ac:dyDescent="0.25">
      <c r="A1" s="107"/>
      <c r="B1" s="107"/>
      <c r="C1" s="107"/>
      <c r="D1" s="107"/>
      <c r="E1" s="108"/>
      <c r="F1" s="108"/>
      <c r="G1" s="107"/>
      <c r="H1" s="107"/>
      <c r="I1" s="107"/>
      <c r="J1" s="107"/>
      <c r="K1" s="108"/>
      <c r="L1" s="108"/>
      <c r="M1" s="10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</row>
    <row r="2" spans="1:1024" ht="18.75" customHeight="1" x14ac:dyDescent="0.25">
      <c r="A2" s="107"/>
      <c r="B2" s="107"/>
      <c r="C2" s="107"/>
      <c r="D2" s="107"/>
      <c r="E2" s="247"/>
      <c r="F2" s="247"/>
      <c r="G2" s="247"/>
      <c r="H2" s="247"/>
      <c r="I2" s="247"/>
      <c r="J2" s="247"/>
      <c r="K2" s="132"/>
      <c r="L2" s="108"/>
      <c r="M2" s="107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</row>
    <row r="3" spans="1:1024" ht="15.75" x14ac:dyDescent="0.25">
      <c r="A3" s="107"/>
      <c r="B3" s="107"/>
      <c r="C3" s="107"/>
      <c r="D3" s="107"/>
      <c r="E3" s="108"/>
      <c r="F3" s="108"/>
      <c r="G3" s="107"/>
      <c r="H3" s="107"/>
      <c r="I3" s="107"/>
      <c r="J3" s="107"/>
      <c r="K3" s="108"/>
      <c r="L3" s="108"/>
      <c r="M3" s="107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</row>
    <row r="4" spans="1:1024" ht="15.75" x14ac:dyDescent="0.25">
      <c r="A4" s="133"/>
      <c r="B4" s="133"/>
      <c r="C4" s="133"/>
      <c r="D4" s="133"/>
      <c r="E4" s="134"/>
      <c r="F4" s="135"/>
      <c r="G4" s="133"/>
      <c r="H4" s="133"/>
      <c r="I4" s="133"/>
      <c r="J4" s="133"/>
      <c r="K4" s="135"/>
      <c r="L4" s="135"/>
      <c r="M4" s="136"/>
    </row>
    <row r="5" spans="1:1024" ht="15" customHeight="1" x14ac:dyDescent="0.25">
      <c r="A5" s="107"/>
      <c r="B5" s="137"/>
      <c r="C5" s="137"/>
      <c r="D5" s="248" t="s">
        <v>0</v>
      </c>
      <c r="E5" s="248"/>
      <c r="F5" s="248"/>
      <c r="G5" s="248"/>
      <c r="H5" s="248"/>
      <c r="I5" s="248"/>
      <c r="J5" s="248"/>
      <c r="K5" s="248"/>
      <c r="L5" s="138"/>
      <c r="M5" s="10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</row>
    <row r="6" spans="1:1024" ht="15.75" x14ac:dyDescent="0.25">
      <c r="A6" s="107"/>
      <c r="B6" s="107"/>
      <c r="C6" s="107"/>
      <c r="D6" s="107"/>
      <c r="E6" s="108"/>
      <c r="F6" s="139"/>
      <c r="G6" s="107"/>
      <c r="H6" s="107"/>
      <c r="I6" s="107"/>
      <c r="J6" s="107"/>
      <c r="K6" s="108"/>
      <c r="L6" s="108"/>
      <c r="M6" s="10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</row>
    <row r="7" spans="1:1024" ht="15" customHeight="1" x14ac:dyDescent="0.25">
      <c r="A7" s="107"/>
      <c r="B7" s="137"/>
      <c r="C7" s="137"/>
      <c r="D7" s="248" t="s">
        <v>165</v>
      </c>
      <c r="E7" s="248"/>
      <c r="F7" s="248"/>
      <c r="G7" s="248"/>
      <c r="H7" s="248"/>
      <c r="I7" s="248"/>
      <c r="J7" s="248"/>
      <c r="K7" s="248"/>
      <c r="L7" s="138"/>
      <c r="M7" s="10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</row>
    <row r="8" spans="1:1024" ht="15.75" x14ac:dyDescent="0.25">
      <c r="A8" s="107"/>
      <c r="B8" s="107"/>
      <c r="C8" s="107"/>
      <c r="D8" s="107"/>
      <c r="E8" s="140"/>
      <c r="F8" s="141"/>
      <c r="G8" s="107"/>
      <c r="H8" s="107"/>
      <c r="I8" s="107"/>
      <c r="J8" s="107"/>
      <c r="K8" s="141"/>
      <c r="L8" s="141"/>
      <c r="M8" s="10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</row>
    <row r="9" spans="1:1024" ht="15" customHeight="1" x14ac:dyDescent="0.25">
      <c r="A9" s="249" t="s">
        <v>1</v>
      </c>
      <c r="B9" s="249"/>
      <c r="C9" s="249"/>
      <c r="D9" s="249"/>
      <c r="E9" s="142">
        <v>2020</v>
      </c>
      <c r="F9" s="143">
        <v>2019</v>
      </c>
      <c r="G9" s="249" t="s">
        <v>2</v>
      </c>
      <c r="H9" s="249"/>
      <c r="I9" s="249"/>
      <c r="J9" s="249"/>
      <c r="K9" s="144">
        <v>2020</v>
      </c>
      <c r="L9" s="143">
        <v>2019</v>
      </c>
      <c r="M9" s="10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</row>
    <row r="10" spans="1:1024" ht="15" customHeight="1" x14ac:dyDescent="0.25">
      <c r="A10" s="250" t="s">
        <v>3</v>
      </c>
      <c r="B10" s="250"/>
      <c r="C10" s="250"/>
      <c r="D10" s="250"/>
      <c r="E10" s="145"/>
      <c r="F10" s="146"/>
      <c r="G10" s="251" t="s">
        <v>3</v>
      </c>
      <c r="H10" s="251"/>
      <c r="I10" s="251"/>
      <c r="J10" s="251"/>
      <c r="K10" s="147"/>
      <c r="L10" s="147"/>
      <c r="M10" s="10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</row>
    <row r="11" spans="1:1024" ht="15" customHeight="1" x14ac:dyDescent="0.25">
      <c r="A11" s="245" t="s">
        <v>4</v>
      </c>
      <c r="B11" s="245"/>
      <c r="C11" s="245"/>
      <c r="D11" s="245"/>
      <c r="E11" s="148">
        <v>5000</v>
      </c>
      <c r="F11" s="148">
        <v>5000</v>
      </c>
      <c r="G11" s="246" t="s">
        <v>5</v>
      </c>
      <c r="H11" s="246"/>
      <c r="I11" s="246"/>
      <c r="J11" s="246"/>
      <c r="K11" s="147">
        <f>E20-SUM(K12:K18)</f>
        <v>798744.32634228189</v>
      </c>
      <c r="L11" s="147">
        <f>F20-SUM(L12:L18)</f>
        <v>759100</v>
      </c>
      <c r="M11" s="10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</row>
    <row r="12" spans="1:1024" ht="15" customHeight="1" x14ac:dyDescent="0.25">
      <c r="A12" s="245" t="s">
        <v>6</v>
      </c>
      <c r="B12" s="245"/>
      <c r="C12" s="245"/>
      <c r="D12" s="245"/>
      <c r="E12" s="148">
        <v>10000</v>
      </c>
      <c r="F12" s="148">
        <v>10000</v>
      </c>
      <c r="G12" s="246"/>
      <c r="H12" s="246"/>
      <c r="I12" s="246"/>
      <c r="J12" s="246"/>
      <c r="K12" s="147"/>
      <c r="L12" s="147"/>
      <c r="M12" s="10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</row>
    <row r="13" spans="1:1024" ht="15" customHeight="1" x14ac:dyDescent="0.25">
      <c r="A13" s="245" t="s">
        <v>7</v>
      </c>
      <c r="B13" s="245"/>
      <c r="C13" s="245"/>
      <c r="D13" s="245"/>
      <c r="E13" s="148">
        <v>79719.326342281871</v>
      </c>
      <c r="F13" s="148">
        <v>73100</v>
      </c>
      <c r="G13" s="149"/>
      <c r="H13" s="150"/>
      <c r="I13" s="150"/>
      <c r="J13" s="151"/>
      <c r="K13" s="147"/>
      <c r="L13" s="147"/>
      <c r="M13" s="10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</row>
    <row r="14" spans="1:1024" ht="15" customHeight="1" x14ac:dyDescent="0.25">
      <c r="A14" s="245" t="s">
        <v>8</v>
      </c>
      <c r="B14" s="245"/>
      <c r="C14" s="245"/>
      <c r="D14" s="245"/>
      <c r="E14" s="148">
        <f>480000+12000</f>
        <v>492000</v>
      </c>
      <c r="F14" s="148">
        <v>480000</v>
      </c>
      <c r="G14" s="149"/>
      <c r="H14" s="150"/>
      <c r="I14" s="150"/>
      <c r="J14" s="151"/>
      <c r="K14" s="147"/>
      <c r="L14" s="147"/>
      <c r="M14" s="10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</row>
    <row r="15" spans="1:1024" ht="15" customHeight="1" x14ac:dyDescent="0.25">
      <c r="A15" s="245" t="s">
        <v>9</v>
      </c>
      <c r="B15" s="245"/>
      <c r="C15" s="245"/>
      <c r="D15" s="245"/>
      <c r="E15" s="148">
        <v>70000</v>
      </c>
      <c r="F15" s="148">
        <v>70000</v>
      </c>
      <c r="G15" s="152"/>
      <c r="H15" s="150"/>
      <c r="I15" s="150"/>
      <c r="J15" s="150"/>
      <c r="K15" s="147"/>
      <c r="L15" s="147"/>
      <c r="M15" s="10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</row>
    <row r="16" spans="1:1024" ht="15" customHeight="1" x14ac:dyDescent="0.25">
      <c r="A16" s="245" t="s">
        <v>10</v>
      </c>
      <c r="B16" s="245"/>
      <c r="C16" s="245"/>
      <c r="D16" s="245"/>
      <c r="E16" s="148">
        <f>21000+525</f>
        <v>21525</v>
      </c>
      <c r="F16" s="148">
        <v>21000</v>
      </c>
      <c r="G16" s="152"/>
      <c r="H16" s="150"/>
      <c r="I16" s="150"/>
      <c r="J16" s="150"/>
      <c r="K16" s="147"/>
      <c r="L16" s="147"/>
      <c r="M16" s="10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</row>
    <row r="17" spans="1:1024" ht="15" customHeight="1" x14ac:dyDescent="0.25">
      <c r="A17" s="245" t="s">
        <v>11</v>
      </c>
      <c r="B17" s="245"/>
      <c r="C17" s="245"/>
      <c r="D17" s="245"/>
      <c r="E17" s="148">
        <v>80000</v>
      </c>
      <c r="F17" s="148">
        <v>80000</v>
      </c>
      <c r="G17" s="152"/>
      <c r="H17" s="150"/>
      <c r="I17" s="150"/>
      <c r="J17" s="150"/>
      <c r="K17" s="147"/>
      <c r="L17" s="147"/>
      <c r="M17" s="10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</row>
    <row r="18" spans="1:1024" ht="15" customHeight="1" x14ac:dyDescent="0.25">
      <c r="A18" s="245" t="s">
        <v>12</v>
      </c>
      <c r="B18" s="245"/>
      <c r="C18" s="245"/>
      <c r="D18" s="245"/>
      <c r="E18" s="148">
        <f>20000+500</f>
        <v>20500</v>
      </c>
      <c r="F18" s="148">
        <v>20000</v>
      </c>
      <c r="G18" s="152"/>
      <c r="H18" s="150"/>
      <c r="I18" s="150"/>
      <c r="J18" s="150"/>
      <c r="K18" s="147"/>
      <c r="L18" s="147"/>
      <c r="M18" s="10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</row>
    <row r="19" spans="1:1024" ht="15" customHeight="1" x14ac:dyDescent="0.25">
      <c r="A19" s="245" t="s">
        <v>137</v>
      </c>
      <c r="B19" s="245"/>
      <c r="C19" s="245"/>
      <c r="D19" s="245"/>
      <c r="E19" s="148">
        <v>20000</v>
      </c>
      <c r="F19" s="148"/>
      <c r="G19" s="152"/>
      <c r="H19" s="150"/>
      <c r="I19" s="150"/>
      <c r="J19" s="150"/>
      <c r="K19" s="147"/>
      <c r="L19" s="147"/>
      <c r="M19" s="10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</row>
    <row r="20" spans="1:1024" ht="15" customHeight="1" x14ac:dyDescent="0.25">
      <c r="A20" s="245" t="s">
        <v>13</v>
      </c>
      <c r="B20" s="252"/>
      <c r="C20" s="252"/>
      <c r="D20" s="253"/>
      <c r="E20" s="148">
        <f>SUM(E11:E19)</f>
        <v>798744.32634228189</v>
      </c>
      <c r="F20" s="153">
        <f>SUM(F11:F18)</f>
        <v>759100</v>
      </c>
      <c r="G20" s="245"/>
      <c r="H20" s="252"/>
      <c r="I20" s="252"/>
      <c r="J20" s="253"/>
      <c r="K20" s="153">
        <f>SUM(K11:K18)</f>
        <v>798744.32634228189</v>
      </c>
      <c r="L20" s="153">
        <f>SUM(L11:L18)</f>
        <v>759100</v>
      </c>
      <c r="M20" s="10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</row>
    <row r="21" spans="1:1024" ht="6" customHeight="1" x14ac:dyDescent="0.25">
      <c r="A21" s="152"/>
      <c r="B21" s="150"/>
      <c r="C21" s="150"/>
      <c r="D21" s="150"/>
      <c r="E21" s="148"/>
      <c r="F21" s="154"/>
      <c r="G21" s="152"/>
      <c r="H21" s="150"/>
      <c r="I21" s="150"/>
      <c r="J21" s="150"/>
      <c r="K21" s="147"/>
      <c r="L21" s="147"/>
      <c r="M21" s="10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</row>
    <row r="22" spans="1:1024" ht="15" customHeight="1" x14ac:dyDescent="0.25">
      <c r="A22" s="254" t="s">
        <v>14</v>
      </c>
      <c r="B22" s="254"/>
      <c r="C22" s="254"/>
      <c r="D22" s="254"/>
      <c r="E22" s="148"/>
      <c r="F22" s="154"/>
      <c r="G22" s="254" t="s">
        <v>14</v>
      </c>
      <c r="H22" s="254"/>
      <c r="I22" s="254"/>
      <c r="J22" s="254"/>
      <c r="K22" s="147"/>
      <c r="L22" s="147"/>
      <c r="M22" s="10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</row>
    <row r="23" spans="1:1024" ht="15" customHeight="1" x14ac:dyDescent="0.25">
      <c r="A23" s="245" t="s">
        <v>15</v>
      </c>
      <c r="B23" s="245"/>
      <c r="C23" s="245"/>
      <c r="D23" s="245"/>
      <c r="E23" s="148">
        <v>10045</v>
      </c>
      <c r="F23" s="148">
        <v>9800</v>
      </c>
      <c r="G23" s="246" t="s">
        <v>5</v>
      </c>
      <c r="H23" s="246"/>
      <c r="I23" s="246"/>
      <c r="J23" s="246"/>
      <c r="K23" s="153">
        <f>E27-SUM(K24:K26)</f>
        <v>23498.75</v>
      </c>
      <c r="L23" s="153">
        <f>E27-SUM(L24:L26)</f>
        <v>23532.5</v>
      </c>
      <c r="M23" s="10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</row>
    <row r="24" spans="1:1024" ht="15" customHeight="1" x14ac:dyDescent="0.25">
      <c r="A24" s="245" t="s">
        <v>16</v>
      </c>
      <c r="B24" s="245"/>
      <c r="C24" s="245"/>
      <c r="D24" s="245"/>
      <c r="E24" s="148">
        <v>1500</v>
      </c>
      <c r="F24" s="148">
        <v>1250</v>
      </c>
      <c r="G24" s="246" t="s">
        <v>17</v>
      </c>
      <c r="H24" s="246"/>
      <c r="I24" s="246"/>
      <c r="J24" s="246"/>
      <c r="K24" s="147">
        <f>'[1]1-1&amp;1-2 FONCTIONNEMENT&amp;COTISATI'!C28</f>
        <v>858.75</v>
      </c>
      <c r="L24" s="147">
        <v>825</v>
      </c>
      <c r="M24" s="107"/>
      <c r="N24" s="18"/>
      <c r="O24" s="19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</row>
    <row r="25" spans="1:1024" ht="15" customHeight="1" x14ac:dyDescent="0.25">
      <c r="A25" s="245" t="s">
        <v>18</v>
      </c>
      <c r="B25" s="245"/>
      <c r="C25" s="245"/>
      <c r="D25" s="245"/>
      <c r="E25" s="148">
        <v>6662.5</v>
      </c>
      <c r="F25" s="148">
        <v>6500</v>
      </c>
      <c r="G25" s="152"/>
      <c r="H25" s="150"/>
      <c r="I25" s="150"/>
      <c r="J25" s="150"/>
      <c r="K25" s="147"/>
      <c r="L25" s="147"/>
      <c r="M25" s="10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</row>
    <row r="26" spans="1:1024" ht="15" customHeight="1" x14ac:dyDescent="0.25">
      <c r="A26" s="245" t="s">
        <v>19</v>
      </c>
      <c r="B26" s="245"/>
      <c r="C26" s="245"/>
      <c r="D26" s="245"/>
      <c r="E26" s="148">
        <v>6150</v>
      </c>
      <c r="F26" s="148">
        <v>6000</v>
      </c>
      <c r="G26" s="152"/>
      <c r="H26" s="150"/>
      <c r="I26" s="150"/>
      <c r="J26" s="150"/>
      <c r="K26" s="147"/>
      <c r="L26" s="147"/>
      <c r="M26" s="10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</row>
    <row r="27" spans="1:1024" ht="15" customHeight="1" x14ac:dyDescent="0.25">
      <c r="A27" s="245" t="s">
        <v>20</v>
      </c>
      <c r="B27" s="245"/>
      <c r="C27" s="245"/>
      <c r="D27" s="245"/>
      <c r="E27" s="148">
        <f>SUM(E23:E26)</f>
        <v>24357.5</v>
      </c>
      <c r="F27" s="148">
        <f>SUM(F23:F26)</f>
        <v>23550</v>
      </c>
      <c r="G27" s="246" t="s">
        <v>21</v>
      </c>
      <c r="H27" s="246"/>
      <c r="I27" s="246"/>
      <c r="J27" s="246"/>
      <c r="K27" s="153">
        <f>SUM(K23:K26)</f>
        <v>24357.5</v>
      </c>
      <c r="L27" s="153">
        <f>SUM(L23:L26)</f>
        <v>24357.5</v>
      </c>
      <c r="M27" s="10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</row>
    <row r="28" spans="1:1024" ht="15.75" x14ac:dyDescent="0.25">
      <c r="A28" s="231"/>
      <c r="B28" s="156"/>
      <c r="C28" s="156"/>
      <c r="D28" s="156"/>
      <c r="E28" s="157"/>
      <c r="F28" s="158"/>
      <c r="G28" s="231"/>
      <c r="H28" s="156"/>
      <c r="I28" s="156"/>
      <c r="J28" s="156"/>
      <c r="K28" s="159"/>
      <c r="L28" s="159"/>
      <c r="M28" s="107"/>
      <c r="N28" s="22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  <c r="AMJ28" s="18"/>
    </row>
    <row r="29" spans="1:1024" ht="15" customHeight="1" x14ac:dyDescent="0.25">
      <c r="A29" s="254" t="s">
        <v>22</v>
      </c>
      <c r="B29" s="254"/>
      <c r="C29" s="254"/>
      <c r="D29" s="254"/>
      <c r="E29" s="157">
        <f>E20+E27</f>
        <v>823101.82634228189</v>
      </c>
      <c r="F29" s="159">
        <f>F27+F20</f>
        <v>782650</v>
      </c>
      <c r="G29" s="254" t="s">
        <v>23</v>
      </c>
      <c r="H29" s="254"/>
      <c r="I29" s="254"/>
      <c r="J29" s="254"/>
      <c r="K29" s="157">
        <f>K27+K20</f>
        <v>823101.82634228189</v>
      </c>
      <c r="L29" s="157">
        <f>L27+L20</f>
        <v>783457.5</v>
      </c>
      <c r="M29" s="10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</row>
    <row r="30" spans="1:1024" ht="15.75" x14ac:dyDescent="0.25">
      <c r="A30" s="152"/>
      <c r="B30" s="150"/>
      <c r="C30" s="150"/>
      <c r="D30" s="150"/>
      <c r="E30" s="145"/>
      <c r="F30" s="154"/>
      <c r="G30" s="152"/>
      <c r="H30" s="150"/>
      <c r="I30" s="150"/>
      <c r="J30" s="150"/>
      <c r="K30" s="147"/>
      <c r="L30" s="147"/>
      <c r="M30" s="10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  <c r="AMJ30" s="18"/>
    </row>
    <row r="31" spans="1:1024" ht="15" customHeight="1" x14ac:dyDescent="0.25">
      <c r="A31" s="254" t="s">
        <v>24</v>
      </c>
      <c r="B31" s="254"/>
      <c r="C31" s="254"/>
      <c r="D31" s="254"/>
      <c r="E31" s="145"/>
      <c r="F31" s="154"/>
      <c r="G31" s="251" t="s">
        <v>24</v>
      </c>
      <c r="H31" s="251"/>
      <c r="I31" s="251"/>
      <c r="J31" s="251"/>
      <c r="K31" s="147"/>
      <c r="L31" s="147"/>
      <c r="M31" s="107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</row>
    <row r="32" spans="1:1024" ht="15" customHeight="1" x14ac:dyDescent="0.25">
      <c r="A32" s="255" t="s">
        <v>25</v>
      </c>
      <c r="B32" s="255"/>
      <c r="C32" s="255"/>
      <c r="D32" s="255"/>
      <c r="E32" s="148">
        <v>60000</v>
      </c>
      <c r="F32" s="148">
        <v>60000</v>
      </c>
      <c r="G32" s="246" t="s">
        <v>5</v>
      </c>
      <c r="H32" s="246"/>
      <c r="I32" s="246"/>
      <c r="J32" s="246"/>
      <c r="K32" s="147">
        <f>E44-K33-K35-K36-K39-K40</f>
        <v>437835.01020000002</v>
      </c>
      <c r="L32" s="147">
        <f>F44-L33-L35-L36-L39-L40</f>
        <v>387693</v>
      </c>
      <c r="M32" s="160"/>
      <c r="N32" s="19"/>
      <c r="O32" s="19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</row>
    <row r="33" spans="1:1024" ht="15" customHeight="1" x14ac:dyDescent="0.25">
      <c r="A33" s="255" t="s">
        <v>26</v>
      </c>
      <c r="B33" s="255"/>
      <c r="C33" s="255"/>
      <c r="D33" s="255"/>
      <c r="E33" s="148">
        <v>70000</v>
      </c>
      <c r="F33" s="148">
        <v>70000</v>
      </c>
      <c r="G33" s="246" t="s">
        <v>17</v>
      </c>
      <c r="H33" s="246"/>
      <c r="I33" s="246"/>
      <c r="J33" s="246"/>
      <c r="K33" s="147">
        <f>'[1]1-3 ACTIONS COMMUNES'!D27</f>
        <v>28170.319800000005</v>
      </c>
      <c r="L33" s="147">
        <v>30645</v>
      </c>
      <c r="M33" s="160"/>
      <c r="N33" s="21"/>
      <c r="O33" s="36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  <c r="AMJ33" s="18"/>
    </row>
    <row r="34" spans="1:1024" ht="15" customHeight="1" x14ac:dyDescent="0.25">
      <c r="A34" s="255" t="s">
        <v>27</v>
      </c>
      <c r="B34" s="255"/>
      <c r="C34" s="255"/>
      <c r="D34" s="255"/>
      <c r="E34" s="148">
        <v>61500</v>
      </c>
      <c r="F34" s="148">
        <v>60000</v>
      </c>
      <c r="G34" s="256"/>
      <c r="H34" s="256"/>
      <c r="I34" s="256"/>
      <c r="J34" s="256"/>
      <c r="K34" s="161"/>
      <c r="L34" s="147"/>
      <c r="M34" s="10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  <c r="AMI34" s="18"/>
      <c r="AMJ34" s="18"/>
    </row>
    <row r="35" spans="1:1024" ht="15" customHeight="1" x14ac:dyDescent="0.25">
      <c r="A35" s="255" t="s">
        <v>28</v>
      </c>
      <c r="B35" s="255"/>
      <c r="C35" s="255"/>
      <c r="D35" s="255"/>
      <c r="E35" s="148">
        <v>15000</v>
      </c>
      <c r="F35" s="148">
        <v>15000</v>
      </c>
      <c r="G35" s="256" t="s">
        <v>29</v>
      </c>
      <c r="H35" s="256"/>
      <c r="I35" s="256"/>
      <c r="J35" s="256"/>
      <c r="K35" s="147">
        <v>15000</v>
      </c>
      <c r="L35" s="153">
        <v>15000</v>
      </c>
      <c r="M35" s="107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  <c r="AMI35" s="18"/>
      <c r="AMJ35" s="18"/>
    </row>
    <row r="36" spans="1:1024" ht="15" customHeight="1" x14ac:dyDescent="0.25">
      <c r="A36" s="255" t="s">
        <v>146</v>
      </c>
      <c r="B36" s="255"/>
      <c r="C36" s="255"/>
      <c r="D36" s="255"/>
      <c r="E36" s="148">
        <v>330000</v>
      </c>
      <c r="F36" s="148">
        <v>320000</v>
      </c>
      <c r="G36" s="256" t="s">
        <v>128</v>
      </c>
      <c r="H36" s="256"/>
      <c r="I36" s="256"/>
      <c r="J36" s="256"/>
      <c r="K36" s="153">
        <v>92120.84</v>
      </c>
      <c r="L36" s="153">
        <v>88662</v>
      </c>
      <c r="M36" s="107"/>
      <c r="N36" s="19"/>
      <c r="O36" s="19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  <c r="AMJ36" s="18"/>
    </row>
    <row r="37" spans="1:1024" ht="15" customHeight="1" x14ac:dyDescent="0.25">
      <c r="A37" s="255" t="s">
        <v>147</v>
      </c>
      <c r="B37" s="255"/>
      <c r="C37" s="255"/>
      <c r="D37" s="255"/>
      <c r="E37" s="148">
        <v>16161.55</v>
      </c>
      <c r="F37" s="148"/>
      <c r="G37" s="256"/>
      <c r="H37" s="256"/>
      <c r="I37" s="256"/>
      <c r="J37" s="256"/>
      <c r="K37" s="153"/>
      <c r="L37" s="153"/>
      <c r="M37" s="107"/>
      <c r="N37" s="18"/>
      <c r="O37" s="19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  <c r="AMJ37" s="18"/>
    </row>
    <row r="38" spans="1:1024" ht="15" customHeight="1" x14ac:dyDescent="0.25">
      <c r="A38" s="255" t="s">
        <v>150</v>
      </c>
      <c r="B38" s="255"/>
      <c r="C38" s="255"/>
      <c r="D38" s="255"/>
      <c r="E38" s="148">
        <v>6464.62</v>
      </c>
      <c r="F38" s="148"/>
      <c r="G38" s="256"/>
      <c r="H38" s="256"/>
      <c r="I38" s="256"/>
      <c r="J38" s="256"/>
      <c r="K38" s="153"/>
      <c r="L38" s="153"/>
      <c r="M38" s="107"/>
      <c r="N38" s="18"/>
      <c r="O38" s="19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  <c r="AMJ38" s="18"/>
    </row>
    <row r="39" spans="1:1024" ht="15" customHeight="1" x14ac:dyDescent="0.25">
      <c r="A39" s="255" t="s">
        <v>30</v>
      </c>
      <c r="B39" s="255"/>
      <c r="C39" s="255"/>
      <c r="D39" s="255"/>
      <c r="E39" s="148">
        <v>21000</v>
      </c>
      <c r="F39" s="148">
        <v>25000</v>
      </c>
      <c r="G39" s="256" t="s">
        <v>31</v>
      </c>
      <c r="H39" s="256"/>
      <c r="I39" s="256"/>
      <c r="J39" s="256"/>
      <c r="K39" s="153"/>
      <c r="L39" s="147">
        <v>25000</v>
      </c>
      <c r="M39" s="107"/>
      <c r="N39" s="19"/>
      <c r="O39" s="19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</row>
    <row r="40" spans="1:1024" ht="15" customHeight="1" x14ac:dyDescent="0.25">
      <c r="A40" s="255" t="s">
        <v>32</v>
      </c>
      <c r="B40" s="255"/>
      <c r="C40" s="255"/>
      <c r="D40" s="255"/>
      <c r="E40" s="148">
        <v>7000</v>
      </c>
      <c r="F40" s="148">
        <v>7000</v>
      </c>
      <c r="G40" s="256" t="s">
        <v>33</v>
      </c>
      <c r="H40" s="256"/>
      <c r="I40" s="256"/>
      <c r="J40" s="256"/>
      <c r="K40" s="153">
        <v>20000</v>
      </c>
      <c r="L40" s="162">
        <v>20000</v>
      </c>
      <c r="M40" s="107"/>
      <c r="N40" s="18"/>
      <c r="O40" s="19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  <c r="AAF40" s="18"/>
      <c r="AAG40" s="18"/>
      <c r="AAH40" s="18"/>
      <c r="AAI40" s="18"/>
      <c r="AAJ40" s="18"/>
      <c r="AAK40" s="18"/>
      <c r="AAL40" s="18"/>
      <c r="AAM40" s="18"/>
      <c r="AAN40" s="18"/>
      <c r="AAO40" s="18"/>
      <c r="AAP40" s="18"/>
      <c r="AAQ40" s="18"/>
      <c r="AAR40" s="18"/>
      <c r="AAS40" s="18"/>
      <c r="AAT40" s="18"/>
      <c r="AAU40" s="18"/>
      <c r="AAV40" s="18"/>
      <c r="AAW40" s="18"/>
      <c r="AAX40" s="18"/>
      <c r="AAY40" s="18"/>
      <c r="AAZ40" s="18"/>
      <c r="ABA40" s="18"/>
      <c r="ABB40" s="18"/>
      <c r="ABC40" s="18"/>
      <c r="ABD40" s="18"/>
      <c r="ABE40" s="18"/>
      <c r="ABF40" s="18"/>
      <c r="ABG40" s="18"/>
      <c r="ABH40" s="18"/>
      <c r="ABI40" s="18"/>
      <c r="ABJ40" s="18"/>
      <c r="ABK40" s="18"/>
      <c r="ABL40" s="18"/>
      <c r="ABM40" s="18"/>
      <c r="ABN40" s="18"/>
      <c r="ABO40" s="18"/>
      <c r="ABP40" s="18"/>
      <c r="ABQ40" s="18"/>
      <c r="ABR40" s="18"/>
      <c r="ABS40" s="18"/>
      <c r="ABT40" s="18"/>
      <c r="ABU40" s="18"/>
      <c r="ABV40" s="18"/>
      <c r="ABW40" s="18"/>
      <c r="ABX40" s="18"/>
      <c r="ABY40" s="18"/>
      <c r="ABZ40" s="18"/>
      <c r="ACA40" s="18"/>
      <c r="ACB40" s="18"/>
      <c r="ACC40" s="18"/>
      <c r="ACD40" s="18"/>
      <c r="ACE40" s="18"/>
      <c r="ACF40" s="18"/>
      <c r="ACG40" s="18"/>
      <c r="ACH40" s="18"/>
      <c r="ACI40" s="18"/>
      <c r="ACJ40" s="18"/>
      <c r="ACK40" s="18"/>
      <c r="ACL40" s="18"/>
      <c r="ACM40" s="18"/>
      <c r="ACN40" s="18"/>
      <c r="ACO40" s="18"/>
      <c r="ACP40" s="18"/>
      <c r="ACQ40" s="18"/>
      <c r="ACR40" s="18"/>
      <c r="ACS40" s="18"/>
      <c r="ACT40" s="18"/>
      <c r="ACU40" s="18"/>
      <c r="ACV40" s="18"/>
      <c r="ACW40" s="18"/>
      <c r="ACX40" s="18"/>
      <c r="ACY40" s="18"/>
      <c r="ACZ40" s="18"/>
      <c r="ADA40" s="18"/>
      <c r="ADB40" s="18"/>
      <c r="ADC40" s="18"/>
      <c r="ADD40" s="18"/>
      <c r="ADE40" s="18"/>
      <c r="ADF40" s="18"/>
      <c r="ADG40" s="18"/>
      <c r="ADH40" s="18"/>
      <c r="ADI40" s="18"/>
      <c r="ADJ40" s="18"/>
      <c r="ADK40" s="18"/>
      <c r="ADL40" s="18"/>
      <c r="ADM40" s="18"/>
      <c r="ADN40" s="18"/>
      <c r="ADO40" s="18"/>
      <c r="ADP40" s="18"/>
      <c r="ADQ40" s="18"/>
      <c r="ADR40" s="18"/>
      <c r="ADS40" s="18"/>
      <c r="ADT40" s="18"/>
      <c r="ADU40" s="18"/>
      <c r="ADV40" s="18"/>
      <c r="ADW40" s="18"/>
      <c r="ADX40" s="18"/>
      <c r="ADY40" s="18"/>
      <c r="ADZ40" s="18"/>
      <c r="AEA40" s="18"/>
      <c r="AEB40" s="18"/>
      <c r="AEC40" s="18"/>
      <c r="AED40" s="18"/>
      <c r="AEE40" s="18"/>
      <c r="AEF40" s="18"/>
      <c r="AEG40" s="18"/>
      <c r="AEH40" s="18"/>
      <c r="AEI40" s="18"/>
      <c r="AEJ40" s="18"/>
      <c r="AEK40" s="18"/>
      <c r="AEL40" s="18"/>
      <c r="AEM40" s="18"/>
      <c r="AEN40" s="18"/>
      <c r="AEO40" s="18"/>
      <c r="AEP40" s="18"/>
      <c r="AEQ40" s="18"/>
      <c r="AER40" s="18"/>
      <c r="AES40" s="18"/>
      <c r="AET40" s="18"/>
      <c r="AEU40" s="18"/>
      <c r="AEV40" s="18"/>
      <c r="AEW40" s="18"/>
      <c r="AEX40" s="18"/>
      <c r="AEY40" s="18"/>
      <c r="AEZ40" s="18"/>
      <c r="AFA40" s="18"/>
      <c r="AFB40" s="18"/>
      <c r="AFC40" s="18"/>
      <c r="AFD40" s="18"/>
      <c r="AFE40" s="18"/>
      <c r="AFF40" s="18"/>
      <c r="AFG40" s="18"/>
      <c r="AFH40" s="18"/>
      <c r="AFI40" s="18"/>
      <c r="AFJ40" s="18"/>
      <c r="AFK40" s="18"/>
      <c r="AFL40" s="18"/>
      <c r="AFM40" s="18"/>
      <c r="AFN40" s="18"/>
      <c r="AFO40" s="18"/>
      <c r="AFP40" s="18"/>
      <c r="AFQ40" s="18"/>
      <c r="AFR40" s="18"/>
      <c r="AFS40" s="18"/>
      <c r="AFT40" s="18"/>
      <c r="AFU40" s="18"/>
      <c r="AFV40" s="18"/>
      <c r="AFW40" s="18"/>
      <c r="AFX40" s="18"/>
      <c r="AFY40" s="18"/>
      <c r="AFZ40" s="18"/>
      <c r="AGA40" s="18"/>
      <c r="AGB40" s="18"/>
      <c r="AGC40" s="18"/>
      <c r="AGD40" s="18"/>
      <c r="AGE40" s="18"/>
      <c r="AGF40" s="18"/>
      <c r="AGG40" s="18"/>
      <c r="AGH40" s="18"/>
      <c r="AGI40" s="18"/>
      <c r="AGJ40" s="18"/>
      <c r="AGK40" s="18"/>
      <c r="AGL40" s="18"/>
      <c r="AGM40" s="18"/>
      <c r="AGN40" s="18"/>
      <c r="AGO40" s="18"/>
      <c r="AGP40" s="18"/>
      <c r="AGQ40" s="18"/>
      <c r="AGR40" s="18"/>
      <c r="AGS40" s="18"/>
      <c r="AGT40" s="18"/>
      <c r="AGU40" s="18"/>
      <c r="AGV40" s="18"/>
      <c r="AGW40" s="18"/>
      <c r="AGX40" s="18"/>
      <c r="AGY40" s="18"/>
      <c r="AGZ40" s="18"/>
      <c r="AHA40" s="18"/>
      <c r="AHB40" s="18"/>
      <c r="AHC40" s="18"/>
      <c r="AHD40" s="18"/>
      <c r="AHE40" s="18"/>
      <c r="AHF40" s="18"/>
      <c r="AHG40" s="18"/>
      <c r="AHH40" s="18"/>
      <c r="AHI40" s="18"/>
      <c r="AHJ40" s="18"/>
      <c r="AHK40" s="18"/>
      <c r="AHL40" s="18"/>
      <c r="AHM40" s="18"/>
      <c r="AHN40" s="18"/>
      <c r="AHO40" s="18"/>
      <c r="AHP40" s="18"/>
      <c r="AHQ40" s="18"/>
      <c r="AHR40" s="18"/>
      <c r="AHS40" s="18"/>
      <c r="AHT40" s="18"/>
      <c r="AHU40" s="18"/>
      <c r="AHV40" s="18"/>
      <c r="AHW40" s="18"/>
      <c r="AHX40" s="18"/>
      <c r="AHY40" s="18"/>
      <c r="AHZ40" s="18"/>
      <c r="AIA40" s="18"/>
      <c r="AIB40" s="18"/>
      <c r="AIC40" s="18"/>
      <c r="AID40" s="18"/>
      <c r="AIE40" s="18"/>
      <c r="AIF40" s="18"/>
      <c r="AIG40" s="18"/>
      <c r="AIH40" s="18"/>
      <c r="AII40" s="18"/>
      <c r="AIJ40" s="18"/>
      <c r="AIK40" s="18"/>
      <c r="AIL40" s="18"/>
      <c r="AIM40" s="18"/>
      <c r="AIN40" s="18"/>
      <c r="AIO40" s="18"/>
      <c r="AIP40" s="18"/>
      <c r="AIQ40" s="18"/>
      <c r="AIR40" s="18"/>
      <c r="AIS40" s="18"/>
      <c r="AIT40" s="18"/>
      <c r="AIU40" s="18"/>
      <c r="AIV40" s="18"/>
      <c r="AIW40" s="18"/>
      <c r="AIX40" s="18"/>
      <c r="AIY40" s="18"/>
      <c r="AIZ40" s="18"/>
      <c r="AJA40" s="18"/>
      <c r="AJB40" s="18"/>
      <c r="AJC40" s="18"/>
      <c r="AJD40" s="18"/>
      <c r="AJE40" s="18"/>
      <c r="AJF40" s="18"/>
      <c r="AJG40" s="18"/>
      <c r="AJH40" s="18"/>
      <c r="AJI40" s="18"/>
      <c r="AJJ40" s="18"/>
      <c r="AJK40" s="18"/>
      <c r="AJL40" s="18"/>
      <c r="AJM40" s="18"/>
      <c r="AJN40" s="18"/>
      <c r="AJO40" s="18"/>
      <c r="AJP40" s="18"/>
      <c r="AJQ40" s="18"/>
      <c r="AJR40" s="18"/>
      <c r="AJS40" s="18"/>
      <c r="AJT40" s="18"/>
      <c r="AJU40" s="18"/>
      <c r="AJV40" s="18"/>
      <c r="AJW40" s="18"/>
      <c r="AJX40" s="18"/>
      <c r="AJY40" s="18"/>
      <c r="AJZ40" s="18"/>
      <c r="AKA40" s="18"/>
      <c r="AKB40" s="18"/>
      <c r="AKC40" s="18"/>
      <c r="AKD40" s="18"/>
      <c r="AKE40" s="18"/>
      <c r="AKF40" s="18"/>
      <c r="AKG40" s="18"/>
      <c r="AKH40" s="18"/>
      <c r="AKI40" s="18"/>
      <c r="AKJ40" s="18"/>
      <c r="AKK40" s="18"/>
      <c r="AKL40" s="18"/>
      <c r="AKM40" s="18"/>
      <c r="AKN40" s="18"/>
      <c r="AKO40" s="18"/>
      <c r="AKP40" s="18"/>
      <c r="AKQ40" s="18"/>
      <c r="AKR40" s="18"/>
      <c r="AKS40" s="18"/>
      <c r="AKT40" s="18"/>
      <c r="AKU40" s="18"/>
      <c r="AKV40" s="18"/>
      <c r="AKW40" s="18"/>
      <c r="AKX40" s="18"/>
      <c r="AKY40" s="18"/>
      <c r="AKZ40" s="18"/>
      <c r="ALA40" s="18"/>
      <c r="ALB40" s="18"/>
      <c r="ALC40" s="18"/>
      <c r="ALD40" s="18"/>
      <c r="ALE40" s="18"/>
      <c r="ALF40" s="18"/>
      <c r="ALG40" s="18"/>
      <c r="ALH40" s="18"/>
      <c r="ALI40" s="18"/>
      <c r="ALJ40" s="18"/>
      <c r="ALK40" s="18"/>
      <c r="ALL40" s="18"/>
      <c r="ALM40" s="18"/>
      <c r="ALN40" s="18"/>
      <c r="ALO40" s="18"/>
      <c r="ALP40" s="18"/>
      <c r="ALQ40" s="18"/>
      <c r="ALR40" s="18"/>
      <c r="ALS40" s="18"/>
      <c r="ALT40" s="18"/>
      <c r="ALU40" s="18"/>
      <c r="ALV40" s="18"/>
      <c r="ALW40" s="18"/>
      <c r="ALX40" s="18"/>
      <c r="ALY40" s="18"/>
      <c r="ALZ40" s="18"/>
      <c r="AMA40" s="18"/>
      <c r="AMB40" s="18"/>
      <c r="AMC40" s="18"/>
      <c r="AMD40" s="18"/>
      <c r="AME40" s="18"/>
      <c r="AMF40" s="18"/>
      <c r="AMG40" s="18"/>
      <c r="AMH40" s="18"/>
      <c r="AMI40" s="18"/>
      <c r="AMJ40" s="18"/>
    </row>
    <row r="41" spans="1:1024" ht="15" customHeight="1" x14ac:dyDescent="0.25">
      <c r="A41" s="255" t="s">
        <v>151</v>
      </c>
      <c r="B41" s="255"/>
      <c r="C41" s="255"/>
      <c r="D41" s="255"/>
      <c r="E41" s="148">
        <v>6000</v>
      </c>
      <c r="F41" s="148"/>
      <c r="G41" s="256"/>
      <c r="H41" s="256"/>
      <c r="I41" s="256"/>
      <c r="J41" s="256"/>
      <c r="K41" s="153"/>
      <c r="L41" s="162"/>
      <c r="M41" s="107"/>
      <c r="N41" s="18"/>
      <c r="O41" s="19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18"/>
      <c r="ALP41" s="18"/>
      <c r="ALQ41" s="18"/>
      <c r="ALR41" s="18"/>
      <c r="ALS41" s="18"/>
      <c r="ALT41" s="18"/>
      <c r="ALU41" s="18"/>
      <c r="ALV41" s="18"/>
      <c r="ALW41" s="18"/>
      <c r="ALX41" s="18"/>
      <c r="ALY41" s="18"/>
      <c r="ALZ41" s="18"/>
      <c r="AMA41" s="18"/>
      <c r="AMB41" s="18"/>
      <c r="AMC41" s="18"/>
      <c r="AMD41" s="18"/>
      <c r="AME41" s="18"/>
      <c r="AMF41" s="18"/>
      <c r="AMG41" s="18"/>
      <c r="AMH41" s="18"/>
      <c r="AMI41" s="18"/>
      <c r="AMJ41" s="18"/>
    </row>
    <row r="42" spans="1:1024" ht="15" customHeight="1" x14ac:dyDescent="0.25">
      <c r="A42" s="259" t="s">
        <v>123</v>
      </c>
      <c r="B42" s="259"/>
      <c r="C42" s="259"/>
      <c r="D42" s="259"/>
      <c r="E42" s="148"/>
      <c r="F42" s="148">
        <v>10000</v>
      </c>
      <c r="G42" s="152"/>
      <c r="H42" s="150"/>
      <c r="I42" s="150"/>
      <c r="J42" s="150"/>
      <c r="K42" s="147"/>
      <c r="L42" s="147"/>
      <c r="M42" s="10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  <c r="AMJ42" s="18"/>
    </row>
    <row r="43" spans="1:1024" ht="8.25" customHeight="1" x14ac:dyDescent="0.25">
      <c r="A43" s="233"/>
      <c r="B43" s="232"/>
      <c r="C43" s="232"/>
      <c r="D43" s="232"/>
      <c r="E43" s="164"/>
      <c r="F43" s="153"/>
      <c r="G43" s="152"/>
      <c r="H43" s="150"/>
      <c r="I43" s="150"/>
      <c r="J43" s="150"/>
      <c r="K43" s="147"/>
      <c r="L43" s="147"/>
      <c r="M43" s="10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/>
      <c r="AIA43" s="18"/>
      <c r="AIB43" s="18"/>
      <c r="AIC43" s="18"/>
      <c r="AID43" s="18"/>
      <c r="AIE43" s="18"/>
      <c r="AIF43" s="18"/>
      <c r="AIG43" s="18"/>
      <c r="AIH43" s="18"/>
      <c r="AII43" s="18"/>
      <c r="AIJ43" s="18"/>
      <c r="AIK43" s="18"/>
      <c r="AIL43" s="18"/>
      <c r="AIM43" s="18"/>
      <c r="AIN43" s="18"/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/>
      <c r="AJA43" s="18"/>
      <c r="AJB43" s="18"/>
      <c r="AJC43" s="18"/>
      <c r="AJD43" s="18"/>
      <c r="AJE43" s="18"/>
      <c r="AJF43" s="18"/>
      <c r="AJG43" s="18"/>
      <c r="AJH43" s="18"/>
      <c r="AJI43" s="18"/>
      <c r="AJJ43" s="18"/>
      <c r="AJK43" s="18"/>
      <c r="AJL43" s="18"/>
      <c r="AJM43" s="18"/>
      <c r="AJN43" s="18"/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8"/>
      <c r="ALJ43" s="18"/>
      <c r="ALK43" s="18"/>
      <c r="ALL43" s="18"/>
      <c r="ALM43" s="18"/>
      <c r="ALN43" s="18"/>
      <c r="ALO43" s="18"/>
      <c r="ALP43" s="18"/>
      <c r="ALQ43" s="18"/>
      <c r="ALR43" s="18"/>
      <c r="ALS43" s="18"/>
      <c r="ALT43" s="18"/>
      <c r="ALU43" s="18"/>
      <c r="ALV43" s="18"/>
      <c r="ALW43" s="18"/>
      <c r="ALX43" s="18"/>
      <c r="ALY43" s="18"/>
      <c r="ALZ43" s="18"/>
      <c r="AMA43" s="18"/>
      <c r="AMB43" s="18"/>
      <c r="AMC43" s="18"/>
      <c r="AMD43" s="18"/>
      <c r="AME43" s="18"/>
      <c r="AMF43" s="18"/>
      <c r="AMG43" s="18"/>
      <c r="AMH43" s="18"/>
      <c r="AMI43" s="18"/>
      <c r="AMJ43" s="18"/>
    </row>
    <row r="44" spans="1:1024" ht="15" customHeight="1" x14ac:dyDescent="0.25">
      <c r="A44" s="254" t="s">
        <v>34</v>
      </c>
      <c r="B44" s="254"/>
      <c r="C44" s="254"/>
      <c r="D44" s="254"/>
      <c r="E44" s="165">
        <f>SUM(E32:E42)</f>
        <v>593126.17000000004</v>
      </c>
      <c r="F44" s="165">
        <v>567000</v>
      </c>
      <c r="G44" s="251" t="s">
        <v>35</v>
      </c>
      <c r="H44" s="251"/>
      <c r="I44" s="251"/>
      <c r="J44" s="251"/>
      <c r="K44" s="159">
        <f>SUM(K32:K42)</f>
        <v>593126.17000000004</v>
      </c>
      <c r="L44" s="159">
        <f>SUM(L32:L40)</f>
        <v>567000</v>
      </c>
      <c r="M44" s="160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  <c r="AAF44" s="18"/>
      <c r="AAG44" s="18"/>
      <c r="AAH44" s="18"/>
      <c r="AAI44" s="18"/>
      <c r="AAJ44" s="18"/>
      <c r="AAK44" s="18"/>
      <c r="AAL44" s="18"/>
      <c r="AAM44" s="18"/>
      <c r="AAN44" s="18"/>
      <c r="AAO44" s="18"/>
      <c r="AAP44" s="18"/>
      <c r="AAQ44" s="18"/>
      <c r="AAR44" s="18"/>
      <c r="AAS44" s="18"/>
      <c r="AAT44" s="18"/>
      <c r="AAU44" s="18"/>
      <c r="AAV44" s="18"/>
      <c r="AAW44" s="18"/>
      <c r="AAX44" s="18"/>
      <c r="AAY44" s="18"/>
      <c r="AAZ44" s="18"/>
      <c r="ABA44" s="18"/>
      <c r="ABB44" s="18"/>
      <c r="ABC44" s="18"/>
      <c r="ABD44" s="18"/>
      <c r="ABE44" s="18"/>
      <c r="ABF44" s="18"/>
      <c r="ABG44" s="18"/>
      <c r="ABH44" s="18"/>
      <c r="ABI44" s="18"/>
      <c r="ABJ44" s="18"/>
      <c r="ABK44" s="18"/>
      <c r="ABL44" s="18"/>
      <c r="ABM44" s="18"/>
      <c r="ABN44" s="18"/>
      <c r="ABO44" s="18"/>
      <c r="ABP44" s="18"/>
      <c r="ABQ44" s="18"/>
      <c r="ABR44" s="18"/>
      <c r="ABS44" s="18"/>
      <c r="ABT44" s="18"/>
      <c r="ABU44" s="18"/>
      <c r="ABV44" s="18"/>
      <c r="ABW44" s="18"/>
      <c r="ABX44" s="18"/>
      <c r="ABY44" s="18"/>
      <c r="ABZ44" s="18"/>
      <c r="ACA44" s="18"/>
      <c r="ACB44" s="18"/>
      <c r="ACC44" s="18"/>
      <c r="ACD44" s="18"/>
      <c r="ACE44" s="18"/>
      <c r="ACF44" s="18"/>
      <c r="ACG44" s="18"/>
      <c r="ACH44" s="18"/>
      <c r="ACI44" s="18"/>
      <c r="ACJ44" s="18"/>
      <c r="ACK44" s="18"/>
      <c r="ACL44" s="18"/>
      <c r="ACM44" s="18"/>
      <c r="ACN44" s="18"/>
      <c r="ACO44" s="18"/>
      <c r="ACP44" s="18"/>
      <c r="ACQ44" s="18"/>
      <c r="ACR44" s="18"/>
      <c r="ACS44" s="18"/>
      <c r="ACT44" s="18"/>
      <c r="ACU44" s="18"/>
      <c r="ACV44" s="18"/>
      <c r="ACW44" s="18"/>
      <c r="ACX44" s="18"/>
      <c r="ACY44" s="18"/>
      <c r="ACZ44" s="18"/>
      <c r="ADA44" s="18"/>
      <c r="ADB44" s="18"/>
      <c r="ADC44" s="18"/>
      <c r="ADD44" s="18"/>
      <c r="ADE44" s="18"/>
      <c r="ADF44" s="18"/>
      <c r="ADG44" s="18"/>
      <c r="ADH44" s="18"/>
      <c r="ADI44" s="18"/>
      <c r="ADJ44" s="18"/>
      <c r="ADK44" s="18"/>
      <c r="ADL44" s="18"/>
      <c r="ADM44" s="18"/>
      <c r="ADN44" s="18"/>
      <c r="ADO44" s="18"/>
      <c r="ADP44" s="18"/>
      <c r="ADQ44" s="18"/>
      <c r="ADR44" s="18"/>
      <c r="ADS44" s="18"/>
      <c r="ADT44" s="18"/>
      <c r="ADU44" s="18"/>
      <c r="ADV44" s="18"/>
      <c r="ADW44" s="18"/>
      <c r="ADX44" s="18"/>
      <c r="ADY44" s="18"/>
      <c r="ADZ44" s="18"/>
      <c r="AEA44" s="18"/>
      <c r="AEB44" s="18"/>
      <c r="AEC44" s="18"/>
      <c r="AED44" s="18"/>
      <c r="AEE44" s="18"/>
      <c r="AEF44" s="18"/>
      <c r="AEG44" s="18"/>
      <c r="AEH44" s="18"/>
      <c r="AEI44" s="18"/>
      <c r="AEJ44" s="18"/>
      <c r="AEK44" s="18"/>
      <c r="AEL44" s="18"/>
      <c r="AEM44" s="18"/>
      <c r="AEN44" s="18"/>
      <c r="AEO44" s="18"/>
      <c r="AEP44" s="18"/>
      <c r="AEQ44" s="18"/>
      <c r="AER44" s="18"/>
      <c r="AES44" s="18"/>
      <c r="AET44" s="18"/>
      <c r="AEU44" s="18"/>
      <c r="AEV44" s="18"/>
      <c r="AEW44" s="18"/>
      <c r="AEX44" s="18"/>
      <c r="AEY44" s="18"/>
      <c r="AEZ44" s="18"/>
      <c r="AFA44" s="18"/>
      <c r="AFB44" s="18"/>
      <c r="AFC44" s="18"/>
      <c r="AFD44" s="18"/>
      <c r="AFE44" s="18"/>
      <c r="AFF44" s="18"/>
      <c r="AFG44" s="18"/>
      <c r="AFH44" s="18"/>
      <c r="AFI44" s="18"/>
      <c r="AFJ44" s="18"/>
      <c r="AFK44" s="18"/>
      <c r="AFL44" s="18"/>
      <c r="AFM44" s="18"/>
      <c r="AFN44" s="18"/>
      <c r="AFO44" s="18"/>
      <c r="AFP44" s="18"/>
      <c r="AFQ44" s="18"/>
      <c r="AFR44" s="18"/>
      <c r="AFS44" s="18"/>
      <c r="AFT44" s="18"/>
      <c r="AFU44" s="18"/>
      <c r="AFV44" s="18"/>
      <c r="AFW44" s="18"/>
      <c r="AFX44" s="18"/>
      <c r="AFY44" s="18"/>
      <c r="AFZ44" s="18"/>
      <c r="AGA44" s="18"/>
      <c r="AGB44" s="18"/>
      <c r="AGC44" s="18"/>
      <c r="AGD44" s="18"/>
      <c r="AGE44" s="18"/>
      <c r="AGF44" s="18"/>
      <c r="AGG44" s="18"/>
      <c r="AGH44" s="18"/>
      <c r="AGI44" s="18"/>
      <c r="AGJ44" s="18"/>
      <c r="AGK44" s="18"/>
      <c r="AGL44" s="18"/>
      <c r="AGM44" s="18"/>
      <c r="AGN44" s="18"/>
      <c r="AGO44" s="18"/>
      <c r="AGP44" s="18"/>
      <c r="AGQ44" s="18"/>
      <c r="AGR44" s="18"/>
      <c r="AGS44" s="18"/>
      <c r="AGT44" s="18"/>
      <c r="AGU44" s="18"/>
      <c r="AGV44" s="18"/>
      <c r="AGW44" s="18"/>
      <c r="AGX44" s="18"/>
      <c r="AGY44" s="18"/>
      <c r="AGZ44" s="18"/>
      <c r="AHA44" s="18"/>
      <c r="AHB44" s="18"/>
      <c r="AHC44" s="18"/>
      <c r="AHD44" s="18"/>
      <c r="AHE44" s="18"/>
      <c r="AHF44" s="18"/>
      <c r="AHG44" s="18"/>
      <c r="AHH44" s="18"/>
      <c r="AHI44" s="18"/>
      <c r="AHJ44" s="18"/>
      <c r="AHK44" s="18"/>
      <c r="AHL44" s="18"/>
      <c r="AHM44" s="18"/>
      <c r="AHN44" s="18"/>
      <c r="AHO44" s="18"/>
      <c r="AHP44" s="18"/>
      <c r="AHQ44" s="18"/>
      <c r="AHR44" s="18"/>
      <c r="AHS44" s="18"/>
      <c r="AHT44" s="18"/>
      <c r="AHU44" s="18"/>
      <c r="AHV44" s="18"/>
      <c r="AHW44" s="18"/>
      <c r="AHX44" s="18"/>
      <c r="AHY44" s="18"/>
      <c r="AHZ44" s="18"/>
      <c r="AIA44" s="18"/>
      <c r="AIB44" s="18"/>
      <c r="AIC44" s="18"/>
      <c r="AID44" s="18"/>
      <c r="AIE44" s="18"/>
      <c r="AIF44" s="18"/>
      <c r="AIG44" s="18"/>
      <c r="AIH44" s="18"/>
      <c r="AII44" s="18"/>
      <c r="AIJ44" s="18"/>
      <c r="AIK44" s="18"/>
      <c r="AIL44" s="18"/>
      <c r="AIM44" s="18"/>
      <c r="AIN44" s="18"/>
      <c r="AIO44" s="18"/>
      <c r="AIP44" s="18"/>
      <c r="AIQ44" s="18"/>
      <c r="AIR44" s="18"/>
      <c r="AIS44" s="18"/>
      <c r="AIT44" s="18"/>
      <c r="AIU44" s="18"/>
      <c r="AIV44" s="18"/>
      <c r="AIW44" s="18"/>
      <c r="AIX44" s="18"/>
      <c r="AIY44" s="18"/>
      <c r="AIZ44" s="18"/>
      <c r="AJA44" s="18"/>
      <c r="AJB44" s="18"/>
      <c r="AJC44" s="18"/>
      <c r="AJD44" s="18"/>
      <c r="AJE44" s="18"/>
      <c r="AJF44" s="18"/>
      <c r="AJG44" s="18"/>
      <c r="AJH44" s="18"/>
      <c r="AJI44" s="18"/>
      <c r="AJJ44" s="18"/>
      <c r="AJK44" s="18"/>
      <c r="AJL44" s="18"/>
      <c r="AJM44" s="18"/>
      <c r="AJN44" s="18"/>
      <c r="AJO44" s="18"/>
      <c r="AJP44" s="18"/>
      <c r="AJQ44" s="18"/>
      <c r="AJR44" s="18"/>
      <c r="AJS44" s="18"/>
      <c r="AJT44" s="18"/>
      <c r="AJU44" s="18"/>
      <c r="AJV44" s="18"/>
      <c r="AJW44" s="18"/>
      <c r="AJX44" s="18"/>
      <c r="AJY44" s="18"/>
      <c r="AJZ44" s="18"/>
      <c r="AKA44" s="18"/>
      <c r="AKB44" s="18"/>
      <c r="AKC44" s="18"/>
      <c r="AKD44" s="18"/>
      <c r="AKE44" s="18"/>
      <c r="AKF44" s="18"/>
      <c r="AKG44" s="18"/>
      <c r="AKH44" s="18"/>
      <c r="AKI44" s="18"/>
      <c r="AKJ44" s="18"/>
      <c r="AKK44" s="18"/>
      <c r="AKL44" s="18"/>
      <c r="AKM44" s="18"/>
      <c r="AKN44" s="18"/>
      <c r="AKO44" s="18"/>
      <c r="AKP44" s="18"/>
      <c r="AKQ44" s="18"/>
      <c r="AKR44" s="18"/>
      <c r="AKS44" s="18"/>
      <c r="AKT44" s="18"/>
      <c r="AKU44" s="18"/>
      <c r="AKV44" s="18"/>
      <c r="AKW44" s="18"/>
      <c r="AKX44" s="18"/>
      <c r="AKY44" s="18"/>
      <c r="AKZ44" s="18"/>
      <c r="ALA44" s="18"/>
      <c r="ALB44" s="18"/>
      <c r="ALC44" s="18"/>
      <c r="ALD44" s="18"/>
      <c r="ALE44" s="18"/>
      <c r="ALF44" s="18"/>
      <c r="ALG44" s="18"/>
      <c r="ALH44" s="18"/>
      <c r="ALI44" s="18"/>
      <c r="ALJ44" s="18"/>
      <c r="ALK44" s="18"/>
      <c r="ALL44" s="18"/>
      <c r="ALM44" s="18"/>
      <c r="ALN44" s="18"/>
      <c r="ALO44" s="18"/>
      <c r="ALP44" s="18"/>
      <c r="ALQ44" s="18"/>
      <c r="ALR44" s="18"/>
      <c r="ALS44" s="18"/>
      <c r="ALT44" s="18"/>
      <c r="ALU44" s="18"/>
      <c r="ALV44" s="18"/>
      <c r="ALW44" s="18"/>
      <c r="ALX44" s="18"/>
      <c r="ALY44" s="18"/>
      <c r="ALZ44" s="18"/>
      <c r="AMA44" s="18"/>
      <c r="AMB44" s="18"/>
      <c r="AMC44" s="18"/>
      <c r="AMD44" s="18"/>
      <c r="AME44" s="18"/>
      <c r="AMF44" s="18"/>
      <c r="AMG44" s="18"/>
      <c r="AMH44" s="18"/>
      <c r="AMI44" s="18"/>
      <c r="AMJ44" s="18"/>
    </row>
    <row r="45" spans="1:1024" ht="15.75" x14ac:dyDescent="0.25">
      <c r="A45" s="152"/>
      <c r="B45" s="150"/>
      <c r="C45" s="150"/>
      <c r="D45" s="150"/>
      <c r="E45" s="166"/>
      <c r="F45" s="153"/>
      <c r="G45" s="152"/>
      <c r="H45" s="150"/>
      <c r="I45" s="150"/>
      <c r="J45" s="150"/>
      <c r="K45" s="147"/>
      <c r="L45" s="147"/>
      <c r="M45" s="10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  <c r="AMF45" s="18"/>
      <c r="AMG45" s="18"/>
      <c r="AMH45" s="18"/>
      <c r="AMI45" s="18"/>
      <c r="AMJ45" s="18"/>
    </row>
    <row r="46" spans="1:1024" ht="15" customHeight="1" x14ac:dyDescent="0.25">
      <c r="A46" s="257" t="s">
        <v>36</v>
      </c>
      <c r="B46" s="257"/>
      <c r="C46" s="257"/>
      <c r="D46" s="257"/>
      <c r="E46" s="167">
        <f>E20+E27+E44</f>
        <v>1416227.9963422818</v>
      </c>
      <c r="F46" s="168">
        <f>SUM(F20,F27,F44)</f>
        <v>1349650</v>
      </c>
      <c r="G46" s="258" t="s">
        <v>36</v>
      </c>
      <c r="H46" s="258"/>
      <c r="I46" s="258"/>
      <c r="J46" s="258"/>
      <c r="K46" s="168">
        <f>K20+K27+K44</f>
        <v>1416227.9963422818</v>
      </c>
      <c r="L46" s="169">
        <f>L20+L27+L44</f>
        <v>1350457.5</v>
      </c>
      <c r="M46" s="107"/>
      <c r="N46" s="19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  <c r="AMF46" s="18"/>
      <c r="AMG46" s="18"/>
      <c r="AMH46" s="18"/>
      <c r="AMI46" s="18"/>
      <c r="AMJ46" s="18"/>
    </row>
    <row r="47" spans="1:1024" ht="15.75" x14ac:dyDescent="0.25">
      <c r="A47" s="152"/>
      <c r="B47" s="150"/>
      <c r="C47" s="150"/>
      <c r="D47" s="150"/>
      <c r="E47" s="145"/>
      <c r="F47" s="154"/>
      <c r="G47" s="152"/>
      <c r="H47" s="150"/>
      <c r="I47" s="150"/>
      <c r="J47" s="150"/>
      <c r="K47" s="147"/>
      <c r="L47" s="147"/>
      <c r="M47" s="107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  <c r="AAF47" s="18"/>
      <c r="AAG47" s="18"/>
      <c r="AAH47" s="18"/>
      <c r="AAI47" s="18"/>
      <c r="AAJ47" s="18"/>
      <c r="AAK47" s="18"/>
      <c r="AAL47" s="18"/>
      <c r="AAM47" s="18"/>
      <c r="AAN47" s="18"/>
      <c r="AAO47" s="18"/>
      <c r="AAP47" s="18"/>
      <c r="AAQ47" s="18"/>
      <c r="AAR47" s="18"/>
      <c r="AAS47" s="18"/>
      <c r="AAT47" s="18"/>
      <c r="AAU47" s="18"/>
      <c r="AAV47" s="18"/>
      <c r="AAW47" s="18"/>
      <c r="AAX47" s="18"/>
      <c r="AAY47" s="18"/>
      <c r="AAZ47" s="18"/>
      <c r="ABA47" s="18"/>
      <c r="ABB47" s="18"/>
      <c r="ABC47" s="18"/>
      <c r="ABD47" s="18"/>
      <c r="ABE47" s="18"/>
      <c r="ABF47" s="18"/>
      <c r="ABG47" s="18"/>
      <c r="ABH47" s="18"/>
      <c r="ABI47" s="18"/>
      <c r="ABJ47" s="18"/>
      <c r="ABK47" s="18"/>
      <c r="ABL47" s="18"/>
      <c r="ABM47" s="18"/>
      <c r="ABN47" s="18"/>
      <c r="ABO47" s="18"/>
      <c r="ABP47" s="18"/>
      <c r="ABQ47" s="18"/>
      <c r="ABR47" s="18"/>
      <c r="ABS47" s="18"/>
      <c r="ABT47" s="18"/>
      <c r="ABU47" s="18"/>
      <c r="ABV47" s="18"/>
      <c r="ABW47" s="18"/>
      <c r="ABX47" s="18"/>
      <c r="ABY47" s="18"/>
      <c r="ABZ47" s="18"/>
      <c r="ACA47" s="18"/>
      <c r="ACB47" s="18"/>
      <c r="ACC47" s="18"/>
      <c r="ACD47" s="18"/>
      <c r="ACE47" s="18"/>
      <c r="ACF47" s="18"/>
      <c r="ACG47" s="18"/>
      <c r="ACH47" s="18"/>
      <c r="ACI47" s="18"/>
      <c r="ACJ47" s="18"/>
      <c r="ACK47" s="18"/>
      <c r="ACL47" s="18"/>
      <c r="ACM47" s="18"/>
      <c r="ACN47" s="18"/>
      <c r="ACO47" s="18"/>
      <c r="ACP47" s="18"/>
      <c r="ACQ47" s="18"/>
      <c r="ACR47" s="18"/>
      <c r="ACS47" s="18"/>
      <c r="ACT47" s="18"/>
      <c r="ACU47" s="18"/>
      <c r="ACV47" s="18"/>
      <c r="ACW47" s="18"/>
      <c r="ACX47" s="18"/>
      <c r="ACY47" s="18"/>
      <c r="ACZ47" s="18"/>
      <c r="ADA47" s="18"/>
      <c r="ADB47" s="18"/>
      <c r="ADC47" s="18"/>
      <c r="ADD47" s="18"/>
      <c r="ADE47" s="18"/>
      <c r="ADF47" s="18"/>
      <c r="ADG47" s="18"/>
      <c r="ADH47" s="18"/>
      <c r="ADI47" s="18"/>
      <c r="ADJ47" s="18"/>
      <c r="ADK47" s="18"/>
      <c r="ADL47" s="18"/>
      <c r="ADM47" s="18"/>
      <c r="ADN47" s="18"/>
      <c r="ADO47" s="18"/>
      <c r="ADP47" s="18"/>
      <c r="ADQ47" s="18"/>
      <c r="ADR47" s="18"/>
      <c r="ADS47" s="18"/>
      <c r="ADT47" s="18"/>
      <c r="ADU47" s="18"/>
      <c r="ADV47" s="18"/>
      <c r="ADW47" s="18"/>
      <c r="ADX47" s="18"/>
      <c r="ADY47" s="18"/>
      <c r="ADZ47" s="18"/>
      <c r="AEA47" s="18"/>
      <c r="AEB47" s="18"/>
      <c r="AEC47" s="18"/>
      <c r="AED47" s="18"/>
      <c r="AEE47" s="18"/>
      <c r="AEF47" s="18"/>
      <c r="AEG47" s="18"/>
      <c r="AEH47" s="18"/>
      <c r="AEI47" s="18"/>
      <c r="AEJ47" s="18"/>
      <c r="AEK47" s="18"/>
      <c r="AEL47" s="18"/>
      <c r="AEM47" s="18"/>
      <c r="AEN47" s="18"/>
      <c r="AEO47" s="18"/>
      <c r="AEP47" s="18"/>
      <c r="AEQ47" s="18"/>
      <c r="AER47" s="18"/>
      <c r="AES47" s="18"/>
      <c r="AET47" s="18"/>
      <c r="AEU47" s="18"/>
      <c r="AEV47" s="18"/>
      <c r="AEW47" s="18"/>
      <c r="AEX47" s="18"/>
      <c r="AEY47" s="18"/>
      <c r="AEZ47" s="18"/>
      <c r="AFA47" s="18"/>
      <c r="AFB47" s="18"/>
      <c r="AFC47" s="18"/>
      <c r="AFD47" s="18"/>
      <c r="AFE47" s="18"/>
      <c r="AFF47" s="18"/>
      <c r="AFG47" s="18"/>
      <c r="AFH47" s="18"/>
      <c r="AFI47" s="18"/>
      <c r="AFJ47" s="18"/>
      <c r="AFK47" s="18"/>
      <c r="AFL47" s="18"/>
      <c r="AFM47" s="18"/>
      <c r="AFN47" s="18"/>
      <c r="AFO47" s="18"/>
      <c r="AFP47" s="18"/>
      <c r="AFQ47" s="18"/>
      <c r="AFR47" s="18"/>
      <c r="AFS47" s="18"/>
      <c r="AFT47" s="18"/>
      <c r="AFU47" s="18"/>
      <c r="AFV47" s="18"/>
      <c r="AFW47" s="18"/>
      <c r="AFX47" s="18"/>
      <c r="AFY47" s="18"/>
      <c r="AFZ47" s="18"/>
      <c r="AGA47" s="18"/>
      <c r="AGB47" s="18"/>
      <c r="AGC47" s="18"/>
      <c r="AGD47" s="18"/>
      <c r="AGE47" s="18"/>
      <c r="AGF47" s="18"/>
      <c r="AGG47" s="18"/>
      <c r="AGH47" s="18"/>
      <c r="AGI47" s="18"/>
      <c r="AGJ47" s="18"/>
      <c r="AGK47" s="18"/>
      <c r="AGL47" s="18"/>
      <c r="AGM47" s="18"/>
      <c r="AGN47" s="18"/>
      <c r="AGO47" s="18"/>
      <c r="AGP47" s="18"/>
      <c r="AGQ47" s="18"/>
      <c r="AGR47" s="18"/>
      <c r="AGS47" s="18"/>
      <c r="AGT47" s="18"/>
      <c r="AGU47" s="18"/>
      <c r="AGV47" s="18"/>
      <c r="AGW47" s="18"/>
      <c r="AGX47" s="18"/>
      <c r="AGY47" s="18"/>
      <c r="AGZ47" s="18"/>
      <c r="AHA47" s="18"/>
      <c r="AHB47" s="18"/>
      <c r="AHC47" s="18"/>
      <c r="AHD47" s="18"/>
      <c r="AHE47" s="18"/>
      <c r="AHF47" s="18"/>
      <c r="AHG47" s="18"/>
      <c r="AHH47" s="18"/>
      <c r="AHI47" s="18"/>
      <c r="AHJ47" s="18"/>
      <c r="AHK47" s="18"/>
      <c r="AHL47" s="18"/>
      <c r="AHM47" s="18"/>
      <c r="AHN47" s="18"/>
      <c r="AHO47" s="18"/>
      <c r="AHP47" s="18"/>
      <c r="AHQ47" s="18"/>
      <c r="AHR47" s="18"/>
      <c r="AHS47" s="18"/>
      <c r="AHT47" s="18"/>
      <c r="AHU47" s="18"/>
      <c r="AHV47" s="18"/>
      <c r="AHW47" s="18"/>
      <c r="AHX47" s="18"/>
      <c r="AHY47" s="18"/>
      <c r="AHZ47" s="18"/>
      <c r="AIA47" s="18"/>
      <c r="AIB47" s="18"/>
      <c r="AIC47" s="18"/>
      <c r="AID47" s="18"/>
      <c r="AIE47" s="18"/>
      <c r="AIF47" s="18"/>
      <c r="AIG47" s="18"/>
      <c r="AIH47" s="18"/>
      <c r="AII47" s="18"/>
      <c r="AIJ47" s="18"/>
      <c r="AIK47" s="18"/>
      <c r="AIL47" s="18"/>
      <c r="AIM47" s="18"/>
      <c r="AIN47" s="18"/>
      <c r="AIO47" s="18"/>
      <c r="AIP47" s="18"/>
      <c r="AIQ47" s="18"/>
      <c r="AIR47" s="18"/>
      <c r="AIS47" s="18"/>
      <c r="AIT47" s="18"/>
      <c r="AIU47" s="18"/>
      <c r="AIV47" s="18"/>
      <c r="AIW47" s="18"/>
      <c r="AIX47" s="18"/>
      <c r="AIY47" s="18"/>
      <c r="AIZ47" s="18"/>
      <c r="AJA47" s="18"/>
      <c r="AJB47" s="18"/>
      <c r="AJC47" s="18"/>
      <c r="AJD47" s="18"/>
      <c r="AJE47" s="18"/>
      <c r="AJF47" s="18"/>
      <c r="AJG47" s="18"/>
      <c r="AJH47" s="18"/>
      <c r="AJI47" s="18"/>
      <c r="AJJ47" s="18"/>
      <c r="AJK47" s="18"/>
      <c r="AJL47" s="18"/>
      <c r="AJM47" s="18"/>
      <c r="AJN47" s="18"/>
      <c r="AJO47" s="18"/>
      <c r="AJP47" s="18"/>
      <c r="AJQ47" s="18"/>
      <c r="AJR47" s="18"/>
      <c r="AJS47" s="18"/>
      <c r="AJT47" s="18"/>
      <c r="AJU47" s="18"/>
      <c r="AJV47" s="18"/>
      <c r="AJW47" s="18"/>
      <c r="AJX47" s="18"/>
      <c r="AJY47" s="18"/>
      <c r="AJZ47" s="18"/>
      <c r="AKA47" s="18"/>
      <c r="AKB47" s="18"/>
      <c r="AKC47" s="18"/>
      <c r="AKD47" s="18"/>
      <c r="AKE47" s="18"/>
      <c r="AKF47" s="18"/>
      <c r="AKG47" s="18"/>
      <c r="AKH47" s="18"/>
      <c r="AKI47" s="18"/>
      <c r="AKJ47" s="18"/>
      <c r="AKK47" s="18"/>
      <c r="AKL47" s="18"/>
      <c r="AKM47" s="18"/>
      <c r="AKN47" s="18"/>
      <c r="AKO47" s="18"/>
      <c r="AKP47" s="18"/>
      <c r="AKQ47" s="18"/>
      <c r="AKR47" s="18"/>
      <c r="AKS47" s="18"/>
      <c r="AKT47" s="18"/>
      <c r="AKU47" s="18"/>
      <c r="AKV47" s="18"/>
      <c r="AKW47" s="18"/>
      <c r="AKX47" s="18"/>
      <c r="AKY47" s="18"/>
      <c r="AKZ47" s="18"/>
      <c r="ALA47" s="18"/>
      <c r="ALB47" s="18"/>
      <c r="ALC47" s="18"/>
      <c r="ALD47" s="18"/>
      <c r="ALE47" s="18"/>
      <c r="ALF47" s="18"/>
      <c r="ALG47" s="18"/>
      <c r="ALH47" s="18"/>
      <c r="ALI47" s="18"/>
      <c r="ALJ47" s="18"/>
      <c r="ALK47" s="18"/>
      <c r="ALL47" s="18"/>
      <c r="ALM47" s="18"/>
      <c r="ALN47" s="18"/>
      <c r="ALO47" s="18"/>
      <c r="ALP47" s="18"/>
      <c r="ALQ47" s="18"/>
      <c r="ALR47" s="18"/>
      <c r="ALS47" s="18"/>
      <c r="ALT47" s="18"/>
      <c r="ALU47" s="18"/>
      <c r="ALV47" s="18"/>
      <c r="ALW47" s="18"/>
      <c r="ALX47" s="18"/>
      <c r="ALY47" s="18"/>
      <c r="ALZ47" s="18"/>
      <c r="AMA47" s="18"/>
      <c r="AMB47" s="18"/>
      <c r="AMC47" s="18"/>
      <c r="AMD47" s="18"/>
      <c r="AME47" s="18"/>
      <c r="AMF47" s="18"/>
      <c r="AMG47" s="18"/>
      <c r="AMH47" s="18"/>
      <c r="AMI47" s="18"/>
      <c r="AMJ47" s="18"/>
    </row>
    <row r="48" spans="1:1024" ht="15" customHeight="1" x14ac:dyDescent="0.25">
      <c r="A48" s="254" t="s">
        <v>37</v>
      </c>
      <c r="B48" s="254"/>
      <c r="C48" s="254"/>
      <c r="D48" s="254"/>
      <c r="E48" s="148"/>
      <c r="F48" s="154"/>
      <c r="G48" s="254" t="s">
        <v>37</v>
      </c>
      <c r="H48" s="254"/>
      <c r="I48" s="254"/>
      <c r="J48" s="254"/>
      <c r="K48" s="147"/>
      <c r="L48" s="147"/>
      <c r="M48" s="10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  <c r="JI48" s="18"/>
      <c r="JJ48" s="18"/>
      <c r="JK48" s="18"/>
      <c r="JL48" s="18"/>
      <c r="JM48" s="18"/>
      <c r="JN48" s="18"/>
      <c r="JO48" s="18"/>
      <c r="JP48" s="18"/>
      <c r="JQ48" s="18"/>
      <c r="JR48" s="18"/>
      <c r="JS48" s="18"/>
      <c r="JT48" s="18"/>
      <c r="JU48" s="18"/>
      <c r="JV48" s="18"/>
      <c r="JW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  <c r="PC48" s="18"/>
      <c r="PD48" s="18"/>
      <c r="PE48" s="18"/>
      <c r="PF48" s="18"/>
      <c r="PG48" s="18"/>
      <c r="PH48" s="18"/>
      <c r="PI48" s="18"/>
      <c r="PJ48" s="18"/>
      <c r="PK48" s="18"/>
      <c r="PL48" s="18"/>
      <c r="PM48" s="18"/>
      <c r="PN48" s="18"/>
      <c r="PO48" s="18"/>
      <c r="PP48" s="18"/>
      <c r="PQ48" s="18"/>
      <c r="PR48" s="18"/>
      <c r="PS48" s="18"/>
      <c r="PT48" s="18"/>
      <c r="PU48" s="18"/>
      <c r="PV48" s="18"/>
      <c r="PW48" s="18"/>
      <c r="PX48" s="18"/>
      <c r="PY48" s="18"/>
      <c r="PZ48" s="18"/>
      <c r="QA48" s="18"/>
      <c r="QB48" s="18"/>
      <c r="QC48" s="18"/>
      <c r="QD48" s="18"/>
      <c r="QE48" s="18"/>
      <c r="QF48" s="18"/>
      <c r="QG48" s="18"/>
      <c r="QH48" s="18"/>
      <c r="QI48" s="18"/>
      <c r="QJ48" s="18"/>
      <c r="QK48" s="18"/>
      <c r="QL48" s="18"/>
      <c r="QM48" s="18"/>
      <c r="QN48" s="18"/>
      <c r="QO48" s="18"/>
      <c r="QP48" s="18"/>
      <c r="QQ48" s="18"/>
      <c r="QR48" s="18"/>
      <c r="QS48" s="18"/>
      <c r="QT48" s="18"/>
      <c r="QU48" s="18"/>
      <c r="QV48" s="18"/>
      <c r="QW48" s="18"/>
      <c r="QX48" s="18"/>
      <c r="QY48" s="18"/>
      <c r="QZ48" s="18"/>
      <c r="RA48" s="18"/>
      <c r="RB48" s="18"/>
      <c r="RC48" s="18"/>
      <c r="RD48" s="18"/>
      <c r="RE48" s="18"/>
      <c r="RF48" s="18"/>
      <c r="RG48" s="18"/>
      <c r="RH48" s="18"/>
      <c r="RI48" s="18"/>
      <c r="RJ48" s="18"/>
      <c r="RK48" s="18"/>
      <c r="RL48" s="18"/>
      <c r="RM48" s="18"/>
      <c r="RN48" s="18"/>
      <c r="RO48" s="18"/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  <c r="SB48" s="18"/>
      <c r="SC48" s="18"/>
      <c r="SD48" s="18"/>
      <c r="SE48" s="18"/>
      <c r="SF48" s="18"/>
      <c r="SG48" s="18"/>
      <c r="SH48" s="18"/>
      <c r="SI48" s="18"/>
      <c r="SJ48" s="18"/>
      <c r="SK48" s="18"/>
      <c r="SL48" s="18"/>
      <c r="SM48" s="18"/>
      <c r="SN48" s="18"/>
      <c r="SO48" s="18"/>
      <c r="SP48" s="18"/>
      <c r="SQ48" s="18"/>
      <c r="SR48" s="18"/>
      <c r="SS48" s="18"/>
      <c r="ST48" s="18"/>
      <c r="SU48" s="18"/>
      <c r="SV48" s="18"/>
      <c r="SW48" s="18"/>
      <c r="SX48" s="18"/>
      <c r="SY48" s="18"/>
      <c r="SZ48" s="18"/>
      <c r="TA48" s="18"/>
      <c r="TB48" s="18"/>
      <c r="TC48" s="18"/>
      <c r="TD48" s="18"/>
      <c r="TE48" s="18"/>
      <c r="TF48" s="18"/>
      <c r="TG48" s="18"/>
      <c r="TH48" s="18"/>
      <c r="TI48" s="18"/>
      <c r="TJ48" s="18"/>
      <c r="TK48" s="18"/>
      <c r="TL48" s="18"/>
      <c r="TM48" s="18"/>
      <c r="TN48" s="18"/>
      <c r="TO48" s="18"/>
      <c r="TP48" s="18"/>
      <c r="TQ48" s="18"/>
      <c r="TR48" s="18"/>
      <c r="TS48" s="18"/>
      <c r="TT48" s="18"/>
      <c r="TU48" s="18"/>
      <c r="TV48" s="18"/>
      <c r="TW48" s="18"/>
      <c r="TX48" s="18"/>
      <c r="TY48" s="18"/>
      <c r="TZ48" s="18"/>
      <c r="UA48" s="18"/>
      <c r="UB48" s="18"/>
      <c r="UC48" s="18"/>
      <c r="UD48" s="18"/>
      <c r="UE48" s="18"/>
      <c r="UF48" s="18"/>
      <c r="UG48" s="18"/>
      <c r="UH48" s="18"/>
      <c r="UI48" s="18"/>
      <c r="UJ48" s="18"/>
      <c r="UK48" s="18"/>
      <c r="UL48" s="18"/>
      <c r="UM48" s="18"/>
      <c r="UN48" s="18"/>
      <c r="UO48" s="18"/>
      <c r="UP48" s="18"/>
      <c r="UQ48" s="18"/>
      <c r="UR48" s="18"/>
      <c r="US48" s="18"/>
      <c r="UT48" s="18"/>
      <c r="UU48" s="18"/>
      <c r="UV48" s="18"/>
      <c r="UW48" s="18"/>
      <c r="UX48" s="18"/>
      <c r="UY48" s="18"/>
      <c r="UZ48" s="18"/>
      <c r="VA48" s="18"/>
      <c r="VB48" s="18"/>
      <c r="VC48" s="18"/>
      <c r="VD48" s="18"/>
      <c r="VE48" s="18"/>
      <c r="VF48" s="18"/>
      <c r="VG48" s="18"/>
      <c r="VH48" s="18"/>
      <c r="VI48" s="18"/>
      <c r="VJ48" s="18"/>
      <c r="VK48" s="18"/>
      <c r="VL48" s="18"/>
      <c r="VM48" s="18"/>
      <c r="VN48" s="18"/>
      <c r="VO48" s="18"/>
      <c r="VP48" s="18"/>
      <c r="VQ48" s="18"/>
      <c r="VR48" s="18"/>
      <c r="VS48" s="18"/>
      <c r="VT48" s="18"/>
      <c r="VU48" s="18"/>
      <c r="VV48" s="18"/>
      <c r="VW48" s="18"/>
      <c r="VX48" s="18"/>
      <c r="VY48" s="18"/>
      <c r="VZ48" s="18"/>
      <c r="WA48" s="18"/>
      <c r="WB48" s="18"/>
      <c r="WC48" s="18"/>
      <c r="WD48" s="18"/>
      <c r="WE48" s="18"/>
      <c r="WF48" s="18"/>
      <c r="WG48" s="18"/>
      <c r="WH48" s="18"/>
      <c r="WI48" s="18"/>
      <c r="WJ48" s="18"/>
      <c r="WK48" s="18"/>
      <c r="WL48" s="18"/>
      <c r="WM48" s="18"/>
      <c r="WN48" s="18"/>
      <c r="WO48" s="18"/>
      <c r="WP48" s="18"/>
      <c r="WQ48" s="18"/>
      <c r="WR48" s="18"/>
      <c r="WS48" s="18"/>
      <c r="WT48" s="18"/>
      <c r="WU48" s="18"/>
      <c r="WV48" s="18"/>
      <c r="WW48" s="18"/>
      <c r="WX48" s="18"/>
      <c r="WY48" s="18"/>
      <c r="WZ48" s="18"/>
      <c r="XA48" s="18"/>
      <c r="XB48" s="18"/>
      <c r="XC48" s="18"/>
      <c r="XD48" s="18"/>
      <c r="XE48" s="18"/>
      <c r="XF48" s="18"/>
      <c r="XG48" s="18"/>
      <c r="XH48" s="18"/>
      <c r="XI48" s="18"/>
      <c r="XJ48" s="18"/>
      <c r="XK48" s="18"/>
      <c r="XL48" s="18"/>
      <c r="XM48" s="18"/>
      <c r="XN48" s="18"/>
      <c r="XO48" s="18"/>
      <c r="XP48" s="18"/>
      <c r="XQ48" s="18"/>
      <c r="XR48" s="18"/>
      <c r="XS48" s="18"/>
      <c r="XT48" s="18"/>
      <c r="XU48" s="18"/>
      <c r="XV48" s="18"/>
      <c r="XW48" s="18"/>
      <c r="XX48" s="18"/>
      <c r="XY48" s="18"/>
      <c r="XZ48" s="18"/>
      <c r="YA48" s="18"/>
      <c r="YB48" s="18"/>
      <c r="YC48" s="18"/>
      <c r="YD48" s="18"/>
      <c r="YE48" s="18"/>
      <c r="YF48" s="18"/>
      <c r="YG48" s="18"/>
      <c r="YH48" s="18"/>
      <c r="YI48" s="18"/>
      <c r="YJ48" s="18"/>
      <c r="YK48" s="18"/>
      <c r="YL48" s="18"/>
      <c r="YM48" s="18"/>
      <c r="YN48" s="18"/>
      <c r="YO48" s="18"/>
      <c r="YP48" s="18"/>
      <c r="YQ48" s="18"/>
      <c r="YR48" s="18"/>
      <c r="YS48" s="18"/>
      <c r="YT48" s="18"/>
      <c r="YU48" s="18"/>
      <c r="YV48" s="18"/>
      <c r="YW48" s="18"/>
      <c r="YX48" s="18"/>
      <c r="YY48" s="18"/>
      <c r="YZ48" s="18"/>
      <c r="ZA48" s="18"/>
      <c r="ZB48" s="18"/>
      <c r="ZC48" s="18"/>
      <c r="ZD48" s="18"/>
      <c r="ZE48" s="18"/>
      <c r="ZF48" s="18"/>
      <c r="ZG48" s="18"/>
      <c r="ZH48" s="18"/>
      <c r="ZI48" s="18"/>
      <c r="ZJ48" s="18"/>
      <c r="ZK48" s="18"/>
      <c r="ZL48" s="18"/>
      <c r="ZM48" s="18"/>
      <c r="ZN48" s="18"/>
      <c r="ZO48" s="18"/>
      <c r="ZP48" s="18"/>
      <c r="ZQ48" s="18"/>
      <c r="ZR48" s="18"/>
      <c r="ZS48" s="18"/>
      <c r="ZT48" s="18"/>
      <c r="ZU48" s="18"/>
      <c r="ZV48" s="18"/>
      <c r="ZW48" s="18"/>
      <c r="ZX48" s="18"/>
      <c r="ZY48" s="18"/>
      <c r="ZZ48" s="18"/>
      <c r="AAA48" s="18"/>
      <c r="AAB48" s="18"/>
      <c r="AAC48" s="18"/>
      <c r="AAD48" s="18"/>
      <c r="AAE48" s="18"/>
      <c r="AAF48" s="18"/>
      <c r="AAG48" s="18"/>
      <c r="AAH48" s="18"/>
      <c r="AAI48" s="18"/>
      <c r="AAJ48" s="18"/>
      <c r="AAK48" s="18"/>
      <c r="AAL48" s="18"/>
      <c r="AAM48" s="18"/>
      <c r="AAN48" s="18"/>
      <c r="AAO48" s="18"/>
      <c r="AAP48" s="18"/>
      <c r="AAQ48" s="18"/>
      <c r="AAR48" s="18"/>
      <c r="AAS48" s="18"/>
      <c r="AAT48" s="18"/>
      <c r="AAU48" s="18"/>
      <c r="AAV48" s="18"/>
      <c r="AAW48" s="18"/>
      <c r="AAX48" s="18"/>
      <c r="AAY48" s="18"/>
      <c r="AAZ48" s="18"/>
      <c r="ABA48" s="18"/>
      <c r="ABB48" s="18"/>
      <c r="ABC48" s="18"/>
      <c r="ABD48" s="18"/>
      <c r="ABE48" s="18"/>
      <c r="ABF48" s="18"/>
      <c r="ABG48" s="18"/>
      <c r="ABH48" s="18"/>
      <c r="ABI48" s="18"/>
      <c r="ABJ48" s="18"/>
      <c r="ABK48" s="18"/>
      <c r="ABL48" s="18"/>
      <c r="ABM48" s="18"/>
      <c r="ABN48" s="18"/>
      <c r="ABO48" s="18"/>
      <c r="ABP48" s="18"/>
      <c r="ABQ48" s="18"/>
      <c r="ABR48" s="18"/>
      <c r="ABS48" s="18"/>
      <c r="ABT48" s="18"/>
      <c r="ABU48" s="18"/>
      <c r="ABV48" s="18"/>
      <c r="ABW48" s="18"/>
      <c r="ABX48" s="18"/>
      <c r="ABY48" s="18"/>
      <c r="ABZ48" s="18"/>
      <c r="ACA48" s="18"/>
      <c r="ACB48" s="18"/>
      <c r="ACC48" s="18"/>
      <c r="ACD48" s="18"/>
      <c r="ACE48" s="18"/>
      <c r="ACF48" s="18"/>
      <c r="ACG48" s="18"/>
      <c r="ACH48" s="18"/>
      <c r="ACI48" s="18"/>
      <c r="ACJ48" s="18"/>
      <c r="ACK48" s="18"/>
      <c r="ACL48" s="18"/>
      <c r="ACM48" s="18"/>
      <c r="ACN48" s="18"/>
      <c r="ACO48" s="18"/>
      <c r="ACP48" s="18"/>
      <c r="ACQ48" s="18"/>
      <c r="ACR48" s="18"/>
      <c r="ACS48" s="18"/>
      <c r="ACT48" s="18"/>
      <c r="ACU48" s="18"/>
      <c r="ACV48" s="18"/>
      <c r="ACW48" s="18"/>
      <c r="ACX48" s="18"/>
      <c r="ACY48" s="18"/>
      <c r="ACZ48" s="18"/>
      <c r="ADA48" s="18"/>
      <c r="ADB48" s="18"/>
      <c r="ADC48" s="18"/>
      <c r="ADD48" s="18"/>
      <c r="ADE48" s="18"/>
      <c r="ADF48" s="18"/>
      <c r="ADG48" s="18"/>
      <c r="ADH48" s="18"/>
      <c r="ADI48" s="18"/>
      <c r="ADJ48" s="18"/>
      <c r="ADK48" s="18"/>
      <c r="ADL48" s="18"/>
      <c r="ADM48" s="18"/>
      <c r="ADN48" s="18"/>
      <c r="ADO48" s="18"/>
      <c r="ADP48" s="18"/>
      <c r="ADQ48" s="18"/>
      <c r="ADR48" s="18"/>
      <c r="ADS48" s="18"/>
      <c r="ADT48" s="18"/>
      <c r="ADU48" s="18"/>
      <c r="ADV48" s="18"/>
      <c r="ADW48" s="18"/>
      <c r="ADX48" s="18"/>
      <c r="ADY48" s="18"/>
      <c r="ADZ48" s="18"/>
      <c r="AEA48" s="18"/>
      <c r="AEB48" s="18"/>
      <c r="AEC48" s="18"/>
      <c r="AED48" s="18"/>
      <c r="AEE48" s="18"/>
      <c r="AEF48" s="18"/>
      <c r="AEG48" s="18"/>
      <c r="AEH48" s="18"/>
      <c r="AEI48" s="18"/>
      <c r="AEJ48" s="18"/>
      <c r="AEK48" s="18"/>
      <c r="AEL48" s="18"/>
      <c r="AEM48" s="18"/>
      <c r="AEN48" s="18"/>
      <c r="AEO48" s="18"/>
      <c r="AEP48" s="18"/>
      <c r="AEQ48" s="18"/>
      <c r="AER48" s="18"/>
      <c r="AES48" s="18"/>
      <c r="AET48" s="18"/>
      <c r="AEU48" s="18"/>
      <c r="AEV48" s="18"/>
      <c r="AEW48" s="18"/>
      <c r="AEX48" s="18"/>
      <c r="AEY48" s="18"/>
      <c r="AEZ48" s="18"/>
      <c r="AFA48" s="18"/>
      <c r="AFB48" s="18"/>
      <c r="AFC48" s="18"/>
      <c r="AFD48" s="18"/>
      <c r="AFE48" s="18"/>
      <c r="AFF48" s="18"/>
      <c r="AFG48" s="18"/>
      <c r="AFH48" s="18"/>
      <c r="AFI48" s="18"/>
      <c r="AFJ48" s="18"/>
      <c r="AFK48" s="18"/>
      <c r="AFL48" s="18"/>
      <c r="AFM48" s="18"/>
      <c r="AFN48" s="18"/>
      <c r="AFO48" s="18"/>
      <c r="AFP48" s="18"/>
      <c r="AFQ48" s="18"/>
      <c r="AFR48" s="18"/>
      <c r="AFS48" s="18"/>
      <c r="AFT48" s="18"/>
      <c r="AFU48" s="18"/>
      <c r="AFV48" s="18"/>
      <c r="AFW48" s="18"/>
      <c r="AFX48" s="18"/>
      <c r="AFY48" s="18"/>
      <c r="AFZ48" s="18"/>
      <c r="AGA48" s="18"/>
      <c r="AGB48" s="18"/>
      <c r="AGC48" s="18"/>
      <c r="AGD48" s="18"/>
      <c r="AGE48" s="18"/>
      <c r="AGF48" s="18"/>
      <c r="AGG48" s="18"/>
      <c r="AGH48" s="18"/>
      <c r="AGI48" s="18"/>
      <c r="AGJ48" s="18"/>
      <c r="AGK48" s="18"/>
      <c r="AGL48" s="18"/>
      <c r="AGM48" s="18"/>
      <c r="AGN48" s="18"/>
      <c r="AGO48" s="18"/>
      <c r="AGP48" s="18"/>
      <c r="AGQ48" s="18"/>
      <c r="AGR48" s="18"/>
      <c r="AGS48" s="18"/>
      <c r="AGT48" s="18"/>
      <c r="AGU48" s="18"/>
      <c r="AGV48" s="18"/>
      <c r="AGW48" s="18"/>
      <c r="AGX48" s="18"/>
      <c r="AGY48" s="18"/>
      <c r="AGZ48" s="18"/>
      <c r="AHA48" s="18"/>
      <c r="AHB48" s="18"/>
      <c r="AHC48" s="18"/>
      <c r="AHD48" s="18"/>
      <c r="AHE48" s="18"/>
      <c r="AHF48" s="18"/>
      <c r="AHG48" s="18"/>
      <c r="AHH48" s="18"/>
      <c r="AHI48" s="18"/>
      <c r="AHJ48" s="18"/>
      <c r="AHK48" s="18"/>
      <c r="AHL48" s="18"/>
      <c r="AHM48" s="18"/>
      <c r="AHN48" s="18"/>
      <c r="AHO48" s="18"/>
      <c r="AHP48" s="18"/>
      <c r="AHQ48" s="18"/>
      <c r="AHR48" s="18"/>
      <c r="AHS48" s="18"/>
      <c r="AHT48" s="18"/>
      <c r="AHU48" s="18"/>
      <c r="AHV48" s="18"/>
      <c r="AHW48" s="18"/>
      <c r="AHX48" s="18"/>
      <c r="AHY48" s="18"/>
      <c r="AHZ48" s="18"/>
      <c r="AIA48" s="18"/>
      <c r="AIB48" s="18"/>
      <c r="AIC48" s="18"/>
      <c r="AID48" s="18"/>
      <c r="AIE48" s="18"/>
      <c r="AIF48" s="18"/>
      <c r="AIG48" s="18"/>
      <c r="AIH48" s="18"/>
      <c r="AII48" s="18"/>
      <c r="AIJ48" s="18"/>
      <c r="AIK48" s="18"/>
      <c r="AIL48" s="18"/>
      <c r="AIM48" s="18"/>
      <c r="AIN48" s="18"/>
      <c r="AIO48" s="18"/>
      <c r="AIP48" s="18"/>
      <c r="AIQ48" s="18"/>
      <c r="AIR48" s="18"/>
      <c r="AIS48" s="18"/>
      <c r="AIT48" s="18"/>
      <c r="AIU48" s="18"/>
      <c r="AIV48" s="18"/>
      <c r="AIW48" s="18"/>
      <c r="AIX48" s="18"/>
      <c r="AIY48" s="18"/>
      <c r="AIZ48" s="18"/>
      <c r="AJA48" s="18"/>
      <c r="AJB48" s="18"/>
      <c r="AJC48" s="18"/>
      <c r="AJD48" s="18"/>
      <c r="AJE48" s="18"/>
      <c r="AJF48" s="18"/>
      <c r="AJG48" s="18"/>
      <c r="AJH48" s="18"/>
      <c r="AJI48" s="18"/>
      <c r="AJJ48" s="18"/>
      <c r="AJK48" s="18"/>
      <c r="AJL48" s="18"/>
      <c r="AJM48" s="18"/>
      <c r="AJN48" s="18"/>
      <c r="AJO48" s="18"/>
      <c r="AJP48" s="18"/>
      <c r="AJQ48" s="18"/>
      <c r="AJR48" s="18"/>
      <c r="AJS48" s="18"/>
      <c r="AJT48" s="18"/>
      <c r="AJU48" s="18"/>
      <c r="AJV48" s="18"/>
      <c r="AJW48" s="18"/>
      <c r="AJX48" s="18"/>
      <c r="AJY48" s="18"/>
      <c r="AJZ48" s="18"/>
      <c r="AKA48" s="18"/>
      <c r="AKB48" s="18"/>
      <c r="AKC48" s="18"/>
      <c r="AKD48" s="18"/>
      <c r="AKE48" s="18"/>
      <c r="AKF48" s="18"/>
      <c r="AKG48" s="18"/>
      <c r="AKH48" s="18"/>
      <c r="AKI48" s="18"/>
      <c r="AKJ48" s="18"/>
      <c r="AKK48" s="18"/>
      <c r="AKL48" s="18"/>
      <c r="AKM48" s="18"/>
      <c r="AKN48" s="18"/>
      <c r="AKO48" s="18"/>
      <c r="AKP48" s="18"/>
      <c r="AKQ48" s="18"/>
      <c r="AKR48" s="18"/>
      <c r="AKS48" s="18"/>
      <c r="AKT48" s="18"/>
      <c r="AKU48" s="18"/>
      <c r="AKV48" s="18"/>
      <c r="AKW48" s="18"/>
      <c r="AKX48" s="18"/>
      <c r="AKY48" s="18"/>
      <c r="AKZ48" s="18"/>
      <c r="ALA48" s="18"/>
      <c r="ALB48" s="18"/>
      <c r="ALC48" s="18"/>
      <c r="ALD48" s="18"/>
      <c r="ALE48" s="18"/>
      <c r="ALF48" s="18"/>
      <c r="ALG48" s="18"/>
      <c r="ALH48" s="18"/>
      <c r="ALI48" s="18"/>
      <c r="ALJ48" s="18"/>
      <c r="ALK48" s="18"/>
      <c r="ALL48" s="18"/>
      <c r="ALM48" s="18"/>
      <c r="ALN48" s="18"/>
      <c r="ALO48" s="18"/>
      <c r="ALP48" s="18"/>
      <c r="ALQ48" s="18"/>
      <c r="ALR48" s="18"/>
      <c r="ALS48" s="18"/>
      <c r="ALT48" s="18"/>
      <c r="ALU48" s="18"/>
      <c r="ALV48" s="18"/>
      <c r="ALW48" s="18"/>
      <c r="ALX48" s="18"/>
      <c r="ALY48" s="18"/>
      <c r="ALZ48" s="18"/>
      <c r="AMA48" s="18"/>
      <c r="AMB48" s="18"/>
      <c r="AMC48" s="18"/>
      <c r="AMD48" s="18"/>
      <c r="AME48" s="18"/>
      <c r="AMF48" s="18"/>
      <c r="AMG48" s="18"/>
      <c r="AMH48" s="18"/>
      <c r="AMI48" s="18"/>
      <c r="AMJ48" s="18"/>
    </row>
    <row r="49" spans="1:1024" ht="15" customHeight="1" x14ac:dyDescent="0.25">
      <c r="A49" s="255" t="s">
        <v>124</v>
      </c>
      <c r="B49" s="255"/>
      <c r="C49" s="255"/>
      <c r="D49" s="255"/>
      <c r="E49" s="145">
        <f>125000-40000</f>
        <v>85000</v>
      </c>
      <c r="F49" s="148">
        <v>40000</v>
      </c>
      <c r="G49" s="246" t="s">
        <v>5</v>
      </c>
      <c r="H49" s="246"/>
      <c r="I49" s="246"/>
      <c r="J49" s="246"/>
      <c r="K49" s="147">
        <f>E53-SUM(K50:K51)</f>
        <v>120000</v>
      </c>
      <c r="L49" s="147">
        <f>F53-L50</f>
        <v>111000</v>
      </c>
      <c r="M49" s="170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  <c r="AMF49" s="18"/>
      <c r="AMG49" s="18"/>
      <c r="AMH49" s="18"/>
      <c r="AMI49" s="18"/>
      <c r="AMJ49" s="18"/>
    </row>
    <row r="50" spans="1:1024" ht="15" customHeight="1" x14ac:dyDescent="0.25">
      <c r="A50" s="255" t="s">
        <v>125</v>
      </c>
      <c r="B50" s="255"/>
      <c r="C50" s="255"/>
      <c r="D50" s="255"/>
      <c r="E50" s="145">
        <v>35000</v>
      </c>
      <c r="F50" s="148">
        <v>122000</v>
      </c>
      <c r="G50" s="246" t="s">
        <v>127</v>
      </c>
      <c r="H50" s="246"/>
      <c r="I50" s="246"/>
      <c r="J50" s="246"/>
      <c r="K50" s="147"/>
      <c r="L50" s="147">
        <f>50000/2+52000/2</f>
        <v>51000</v>
      </c>
      <c r="M50" s="107"/>
      <c r="N50" s="26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  <c r="ADC50" s="18"/>
      <c r="ADD50" s="18"/>
      <c r="ADE50" s="18"/>
      <c r="ADF50" s="18"/>
      <c r="ADG50" s="18"/>
      <c r="ADH50" s="18"/>
      <c r="ADI50" s="18"/>
      <c r="ADJ50" s="18"/>
      <c r="ADK50" s="18"/>
      <c r="ADL50" s="18"/>
      <c r="ADM50" s="18"/>
      <c r="ADN50" s="18"/>
      <c r="ADO50" s="18"/>
      <c r="ADP50" s="18"/>
      <c r="ADQ50" s="18"/>
      <c r="ADR50" s="18"/>
      <c r="ADS50" s="18"/>
      <c r="ADT50" s="18"/>
      <c r="ADU50" s="18"/>
      <c r="ADV50" s="18"/>
      <c r="ADW50" s="18"/>
      <c r="ADX50" s="18"/>
      <c r="ADY50" s="18"/>
      <c r="ADZ50" s="18"/>
      <c r="AEA50" s="18"/>
      <c r="AEB50" s="18"/>
      <c r="AEC50" s="18"/>
      <c r="AED50" s="18"/>
      <c r="AEE50" s="18"/>
      <c r="AEF50" s="18"/>
      <c r="AEG50" s="18"/>
      <c r="AEH50" s="18"/>
      <c r="AEI50" s="18"/>
      <c r="AEJ50" s="18"/>
      <c r="AEK50" s="18"/>
      <c r="AEL50" s="18"/>
      <c r="AEM50" s="18"/>
      <c r="AEN50" s="18"/>
      <c r="AEO50" s="18"/>
      <c r="AEP50" s="18"/>
      <c r="AEQ50" s="18"/>
      <c r="AER50" s="18"/>
      <c r="AES50" s="18"/>
      <c r="AET50" s="18"/>
      <c r="AEU50" s="18"/>
      <c r="AEV50" s="18"/>
      <c r="AEW50" s="18"/>
      <c r="AEX50" s="18"/>
      <c r="AEY50" s="18"/>
      <c r="AEZ50" s="18"/>
      <c r="AFA50" s="18"/>
      <c r="AFB50" s="18"/>
      <c r="AFC50" s="18"/>
      <c r="AFD50" s="18"/>
      <c r="AFE50" s="18"/>
      <c r="AFF50" s="18"/>
      <c r="AFG50" s="18"/>
      <c r="AFH50" s="18"/>
      <c r="AFI50" s="18"/>
      <c r="AFJ50" s="18"/>
      <c r="AFK50" s="18"/>
      <c r="AFL50" s="18"/>
      <c r="AFM50" s="18"/>
      <c r="AFN50" s="18"/>
      <c r="AFO50" s="18"/>
      <c r="AFP50" s="18"/>
      <c r="AFQ50" s="18"/>
      <c r="AFR50" s="18"/>
      <c r="AFS50" s="18"/>
      <c r="AFT50" s="18"/>
      <c r="AFU50" s="18"/>
      <c r="AFV50" s="18"/>
      <c r="AFW50" s="18"/>
      <c r="AFX50" s="18"/>
      <c r="AFY50" s="18"/>
      <c r="AFZ50" s="18"/>
      <c r="AGA50" s="18"/>
      <c r="AGB50" s="18"/>
      <c r="AGC50" s="18"/>
      <c r="AGD50" s="18"/>
      <c r="AGE50" s="18"/>
      <c r="AGF50" s="18"/>
      <c r="AGG50" s="18"/>
      <c r="AGH50" s="18"/>
      <c r="AGI50" s="18"/>
      <c r="AGJ50" s="18"/>
      <c r="AGK50" s="18"/>
      <c r="AGL50" s="18"/>
      <c r="AGM50" s="18"/>
      <c r="AGN50" s="18"/>
      <c r="AGO50" s="18"/>
      <c r="AGP50" s="18"/>
      <c r="AGQ50" s="18"/>
      <c r="AGR50" s="18"/>
      <c r="AGS50" s="18"/>
      <c r="AGT50" s="18"/>
      <c r="AGU50" s="18"/>
      <c r="AGV50" s="18"/>
      <c r="AGW50" s="18"/>
      <c r="AGX50" s="18"/>
      <c r="AGY50" s="18"/>
      <c r="AGZ50" s="18"/>
      <c r="AHA50" s="18"/>
      <c r="AHB50" s="18"/>
      <c r="AHC50" s="18"/>
      <c r="AHD50" s="18"/>
      <c r="AHE50" s="18"/>
      <c r="AHF50" s="18"/>
      <c r="AHG50" s="18"/>
      <c r="AHH50" s="18"/>
      <c r="AHI50" s="18"/>
      <c r="AHJ50" s="18"/>
      <c r="AHK50" s="18"/>
      <c r="AHL50" s="18"/>
      <c r="AHM50" s="18"/>
      <c r="AHN50" s="18"/>
      <c r="AHO50" s="18"/>
      <c r="AHP50" s="18"/>
      <c r="AHQ50" s="18"/>
      <c r="AHR50" s="18"/>
      <c r="AHS50" s="18"/>
      <c r="AHT50" s="18"/>
      <c r="AHU50" s="18"/>
      <c r="AHV50" s="18"/>
      <c r="AHW50" s="18"/>
      <c r="AHX50" s="18"/>
      <c r="AHY50" s="18"/>
      <c r="AHZ50" s="18"/>
      <c r="AIA50" s="18"/>
      <c r="AIB50" s="18"/>
      <c r="AIC50" s="18"/>
      <c r="AID50" s="18"/>
      <c r="AIE50" s="18"/>
      <c r="AIF50" s="18"/>
      <c r="AIG50" s="18"/>
      <c r="AIH50" s="18"/>
      <c r="AII50" s="18"/>
      <c r="AIJ50" s="18"/>
      <c r="AIK50" s="18"/>
      <c r="AIL50" s="18"/>
      <c r="AIM50" s="18"/>
      <c r="AIN50" s="18"/>
      <c r="AIO50" s="18"/>
      <c r="AIP50" s="18"/>
      <c r="AIQ50" s="18"/>
      <c r="AIR50" s="18"/>
      <c r="AIS50" s="18"/>
      <c r="AIT50" s="18"/>
      <c r="AIU50" s="18"/>
      <c r="AIV50" s="18"/>
      <c r="AIW50" s="18"/>
      <c r="AIX50" s="18"/>
      <c r="AIY50" s="18"/>
      <c r="AIZ50" s="18"/>
      <c r="AJA50" s="18"/>
      <c r="AJB50" s="18"/>
      <c r="AJC50" s="18"/>
      <c r="AJD50" s="18"/>
      <c r="AJE50" s="18"/>
      <c r="AJF50" s="18"/>
      <c r="AJG50" s="18"/>
      <c r="AJH50" s="18"/>
      <c r="AJI50" s="18"/>
      <c r="AJJ50" s="18"/>
      <c r="AJK50" s="18"/>
      <c r="AJL50" s="18"/>
      <c r="AJM50" s="18"/>
      <c r="AJN50" s="18"/>
      <c r="AJO50" s="18"/>
      <c r="AJP50" s="18"/>
      <c r="AJQ50" s="18"/>
      <c r="AJR50" s="18"/>
      <c r="AJS50" s="18"/>
      <c r="AJT50" s="18"/>
      <c r="AJU50" s="18"/>
      <c r="AJV50" s="18"/>
      <c r="AJW50" s="18"/>
      <c r="AJX50" s="18"/>
      <c r="AJY50" s="18"/>
      <c r="AJZ50" s="18"/>
      <c r="AKA50" s="18"/>
      <c r="AKB50" s="18"/>
      <c r="AKC50" s="18"/>
      <c r="AKD50" s="18"/>
      <c r="AKE50" s="18"/>
      <c r="AKF50" s="18"/>
      <c r="AKG50" s="18"/>
      <c r="AKH50" s="18"/>
      <c r="AKI50" s="18"/>
      <c r="AKJ50" s="18"/>
      <c r="AKK50" s="18"/>
      <c r="AKL50" s="18"/>
      <c r="AKM50" s="18"/>
      <c r="AKN50" s="18"/>
      <c r="AKO50" s="18"/>
      <c r="AKP50" s="18"/>
      <c r="AKQ50" s="18"/>
      <c r="AKR50" s="18"/>
      <c r="AKS50" s="18"/>
      <c r="AKT50" s="18"/>
      <c r="AKU50" s="18"/>
      <c r="AKV50" s="18"/>
      <c r="AKW50" s="18"/>
      <c r="AKX50" s="18"/>
      <c r="AKY50" s="18"/>
      <c r="AKZ50" s="18"/>
      <c r="ALA50" s="18"/>
      <c r="ALB50" s="18"/>
      <c r="ALC50" s="18"/>
      <c r="ALD50" s="18"/>
      <c r="ALE50" s="18"/>
      <c r="ALF50" s="18"/>
      <c r="ALG50" s="18"/>
      <c r="ALH50" s="18"/>
      <c r="ALI50" s="18"/>
      <c r="ALJ50" s="18"/>
      <c r="ALK50" s="18"/>
      <c r="ALL50" s="18"/>
      <c r="ALM50" s="18"/>
      <c r="ALN50" s="18"/>
      <c r="ALO50" s="18"/>
      <c r="ALP50" s="18"/>
      <c r="ALQ50" s="18"/>
      <c r="ALR50" s="18"/>
      <c r="ALS50" s="18"/>
      <c r="ALT50" s="18"/>
      <c r="ALU50" s="18"/>
      <c r="ALV50" s="18"/>
      <c r="ALW50" s="18"/>
      <c r="ALX50" s="18"/>
      <c r="ALY50" s="18"/>
      <c r="ALZ50" s="18"/>
      <c r="AMA50" s="18"/>
      <c r="AMB50" s="18"/>
      <c r="AMC50" s="18"/>
      <c r="AMD50" s="18"/>
      <c r="AME50" s="18"/>
      <c r="AMF50" s="18"/>
      <c r="AMG50" s="18"/>
      <c r="AMH50" s="18"/>
      <c r="AMI50" s="18"/>
      <c r="AMJ50" s="18"/>
    </row>
    <row r="51" spans="1:1024" ht="15" customHeight="1" x14ac:dyDescent="0.25">
      <c r="A51" s="255" t="s">
        <v>126</v>
      </c>
      <c r="B51" s="255"/>
      <c r="C51" s="255"/>
      <c r="D51" s="255"/>
      <c r="E51" s="145">
        <v>0</v>
      </c>
      <c r="F51" s="148">
        <v>0</v>
      </c>
      <c r="G51" s="246" t="s">
        <v>17</v>
      </c>
      <c r="H51" s="246"/>
      <c r="I51" s="246"/>
      <c r="J51" s="246"/>
      <c r="K51" s="147">
        <v>0</v>
      </c>
      <c r="L51" s="147">
        <v>0</v>
      </c>
      <c r="M51" s="107"/>
      <c r="N51" s="26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  <c r="ADC51" s="18"/>
      <c r="ADD51" s="18"/>
      <c r="ADE51" s="18"/>
      <c r="ADF51" s="18"/>
      <c r="ADG51" s="18"/>
      <c r="ADH51" s="18"/>
      <c r="ADI51" s="18"/>
      <c r="ADJ51" s="18"/>
      <c r="ADK51" s="18"/>
      <c r="ADL51" s="18"/>
      <c r="ADM51" s="18"/>
      <c r="ADN51" s="18"/>
      <c r="ADO51" s="18"/>
      <c r="ADP51" s="18"/>
      <c r="ADQ51" s="18"/>
      <c r="ADR51" s="18"/>
      <c r="ADS51" s="18"/>
      <c r="ADT51" s="18"/>
      <c r="ADU51" s="18"/>
      <c r="ADV51" s="18"/>
      <c r="ADW51" s="18"/>
      <c r="ADX51" s="18"/>
      <c r="ADY51" s="18"/>
      <c r="ADZ51" s="18"/>
      <c r="AEA51" s="18"/>
      <c r="AEB51" s="18"/>
      <c r="AEC51" s="18"/>
      <c r="AED51" s="18"/>
      <c r="AEE51" s="18"/>
      <c r="AEF51" s="18"/>
      <c r="AEG51" s="18"/>
      <c r="AEH51" s="18"/>
      <c r="AEI51" s="18"/>
      <c r="AEJ51" s="18"/>
      <c r="AEK51" s="18"/>
      <c r="AEL51" s="18"/>
      <c r="AEM51" s="18"/>
      <c r="AEN51" s="18"/>
      <c r="AEO51" s="18"/>
      <c r="AEP51" s="18"/>
      <c r="AEQ51" s="18"/>
      <c r="AER51" s="18"/>
      <c r="AES51" s="18"/>
      <c r="AET51" s="18"/>
      <c r="AEU51" s="18"/>
      <c r="AEV51" s="18"/>
      <c r="AEW51" s="18"/>
      <c r="AEX51" s="18"/>
      <c r="AEY51" s="18"/>
      <c r="AEZ51" s="18"/>
      <c r="AFA51" s="18"/>
      <c r="AFB51" s="18"/>
      <c r="AFC51" s="18"/>
      <c r="AFD51" s="18"/>
      <c r="AFE51" s="18"/>
      <c r="AFF51" s="18"/>
      <c r="AFG51" s="18"/>
      <c r="AFH51" s="18"/>
      <c r="AFI51" s="18"/>
      <c r="AFJ51" s="18"/>
      <c r="AFK51" s="18"/>
      <c r="AFL51" s="18"/>
      <c r="AFM51" s="18"/>
      <c r="AFN51" s="18"/>
      <c r="AFO51" s="18"/>
      <c r="AFP51" s="18"/>
      <c r="AFQ51" s="18"/>
      <c r="AFR51" s="18"/>
      <c r="AFS51" s="18"/>
      <c r="AFT51" s="18"/>
      <c r="AFU51" s="18"/>
      <c r="AFV51" s="18"/>
      <c r="AFW51" s="18"/>
      <c r="AFX51" s="18"/>
      <c r="AFY51" s="18"/>
      <c r="AFZ51" s="18"/>
      <c r="AGA51" s="18"/>
      <c r="AGB51" s="18"/>
      <c r="AGC51" s="18"/>
      <c r="AGD51" s="18"/>
      <c r="AGE51" s="18"/>
      <c r="AGF51" s="18"/>
      <c r="AGG51" s="18"/>
      <c r="AGH51" s="18"/>
      <c r="AGI51" s="18"/>
      <c r="AGJ51" s="18"/>
      <c r="AGK51" s="18"/>
      <c r="AGL51" s="18"/>
      <c r="AGM51" s="18"/>
      <c r="AGN51" s="18"/>
      <c r="AGO51" s="18"/>
      <c r="AGP51" s="18"/>
      <c r="AGQ51" s="18"/>
      <c r="AGR51" s="18"/>
      <c r="AGS51" s="18"/>
      <c r="AGT51" s="18"/>
      <c r="AGU51" s="18"/>
      <c r="AGV51" s="18"/>
      <c r="AGW51" s="18"/>
      <c r="AGX51" s="18"/>
      <c r="AGY51" s="18"/>
      <c r="AGZ51" s="18"/>
      <c r="AHA51" s="18"/>
      <c r="AHB51" s="18"/>
      <c r="AHC51" s="18"/>
      <c r="AHD51" s="18"/>
      <c r="AHE51" s="18"/>
      <c r="AHF51" s="18"/>
      <c r="AHG51" s="18"/>
      <c r="AHH51" s="18"/>
      <c r="AHI51" s="18"/>
      <c r="AHJ51" s="18"/>
      <c r="AHK51" s="18"/>
      <c r="AHL51" s="18"/>
      <c r="AHM51" s="18"/>
      <c r="AHN51" s="18"/>
      <c r="AHO51" s="18"/>
      <c r="AHP51" s="18"/>
      <c r="AHQ51" s="18"/>
      <c r="AHR51" s="18"/>
      <c r="AHS51" s="18"/>
      <c r="AHT51" s="18"/>
      <c r="AHU51" s="18"/>
      <c r="AHV51" s="18"/>
      <c r="AHW51" s="18"/>
      <c r="AHX51" s="18"/>
      <c r="AHY51" s="18"/>
      <c r="AHZ51" s="18"/>
      <c r="AIA51" s="18"/>
      <c r="AIB51" s="18"/>
      <c r="AIC51" s="18"/>
      <c r="AID51" s="18"/>
      <c r="AIE51" s="18"/>
      <c r="AIF51" s="18"/>
      <c r="AIG51" s="18"/>
      <c r="AIH51" s="18"/>
      <c r="AII51" s="18"/>
      <c r="AIJ51" s="18"/>
      <c r="AIK51" s="18"/>
      <c r="AIL51" s="18"/>
      <c r="AIM51" s="18"/>
      <c r="AIN51" s="18"/>
      <c r="AIO51" s="18"/>
      <c r="AIP51" s="18"/>
      <c r="AIQ51" s="18"/>
      <c r="AIR51" s="18"/>
      <c r="AIS51" s="18"/>
      <c r="AIT51" s="18"/>
      <c r="AIU51" s="18"/>
      <c r="AIV51" s="18"/>
      <c r="AIW51" s="18"/>
      <c r="AIX51" s="18"/>
      <c r="AIY51" s="18"/>
      <c r="AIZ51" s="18"/>
      <c r="AJA51" s="18"/>
      <c r="AJB51" s="18"/>
      <c r="AJC51" s="18"/>
      <c r="AJD51" s="18"/>
      <c r="AJE51" s="18"/>
      <c r="AJF51" s="18"/>
      <c r="AJG51" s="18"/>
      <c r="AJH51" s="18"/>
      <c r="AJI51" s="18"/>
      <c r="AJJ51" s="18"/>
      <c r="AJK51" s="18"/>
      <c r="AJL51" s="18"/>
      <c r="AJM51" s="18"/>
      <c r="AJN51" s="18"/>
      <c r="AJO51" s="18"/>
      <c r="AJP51" s="18"/>
      <c r="AJQ51" s="18"/>
      <c r="AJR51" s="18"/>
      <c r="AJS51" s="18"/>
      <c r="AJT51" s="18"/>
      <c r="AJU51" s="18"/>
      <c r="AJV51" s="18"/>
      <c r="AJW51" s="18"/>
      <c r="AJX51" s="18"/>
      <c r="AJY51" s="18"/>
      <c r="AJZ51" s="18"/>
      <c r="AKA51" s="18"/>
      <c r="AKB51" s="18"/>
      <c r="AKC51" s="18"/>
      <c r="AKD51" s="18"/>
      <c r="AKE51" s="18"/>
      <c r="AKF51" s="18"/>
      <c r="AKG51" s="18"/>
      <c r="AKH51" s="18"/>
      <c r="AKI51" s="18"/>
      <c r="AKJ51" s="18"/>
      <c r="AKK51" s="18"/>
      <c r="AKL51" s="18"/>
      <c r="AKM51" s="18"/>
      <c r="AKN51" s="18"/>
      <c r="AKO51" s="18"/>
      <c r="AKP51" s="18"/>
      <c r="AKQ51" s="18"/>
      <c r="AKR51" s="18"/>
      <c r="AKS51" s="18"/>
      <c r="AKT51" s="18"/>
      <c r="AKU51" s="18"/>
      <c r="AKV51" s="18"/>
      <c r="AKW51" s="18"/>
      <c r="AKX51" s="18"/>
      <c r="AKY51" s="18"/>
      <c r="AKZ51" s="18"/>
      <c r="ALA51" s="18"/>
      <c r="ALB51" s="18"/>
      <c r="ALC51" s="18"/>
      <c r="ALD51" s="18"/>
      <c r="ALE51" s="18"/>
      <c r="ALF51" s="18"/>
      <c r="ALG51" s="18"/>
      <c r="ALH51" s="18"/>
      <c r="ALI51" s="18"/>
      <c r="ALJ51" s="18"/>
      <c r="ALK51" s="18"/>
      <c r="ALL51" s="18"/>
      <c r="ALM51" s="18"/>
      <c r="ALN51" s="18"/>
      <c r="ALO51" s="18"/>
      <c r="ALP51" s="18"/>
      <c r="ALQ51" s="18"/>
      <c r="ALR51" s="18"/>
      <c r="ALS51" s="18"/>
      <c r="ALT51" s="18"/>
      <c r="ALU51" s="18"/>
      <c r="ALV51" s="18"/>
      <c r="ALW51" s="18"/>
      <c r="ALX51" s="18"/>
      <c r="ALY51" s="18"/>
      <c r="ALZ51" s="18"/>
      <c r="AMA51" s="18"/>
      <c r="AMB51" s="18"/>
      <c r="AMC51" s="18"/>
      <c r="AMD51" s="18"/>
      <c r="AME51" s="18"/>
      <c r="AMF51" s="18"/>
      <c r="AMG51" s="18"/>
      <c r="AMH51" s="18"/>
      <c r="AMI51" s="18"/>
      <c r="AMJ51" s="18"/>
    </row>
    <row r="52" spans="1:1024" ht="15" customHeight="1" x14ac:dyDescent="0.25">
      <c r="A52" s="255"/>
      <c r="B52" s="260"/>
      <c r="C52" s="260"/>
      <c r="D52" s="261"/>
      <c r="E52" s="145"/>
      <c r="F52" s="148"/>
      <c r="G52" s="245"/>
      <c r="H52" s="252"/>
      <c r="I52" s="252"/>
      <c r="J52" s="253"/>
      <c r="K52" s="147"/>
      <c r="L52" s="147"/>
      <c r="M52" s="107"/>
      <c r="N52" s="26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  <c r="ADC52" s="18"/>
      <c r="ADD52" s="18"/>
      <c r="ADE52" s="18"/>
      <c r="ADF52" s="18"/>
      <c r="ADG52" s="18"/>
      <c r="ADH52" s="18"/>
      <c r="ADI52" s="18"/>
      <c r="ADJ52" s="18"/>
      <c r="ADK52" s="18"/>
      <c r="ADL52" s="18"/>
      <c r="ADM52" s="18"/>
      <c r="ADN52" s="18"/>
      <c r="ADO52" s="18"/>
      <c r="ADP52" s="18"/>
      <c r="ADQ52" s="18"/>
      <c r="ADR52" s="18"/>
      <c r="ADS52" s="18"/>
      <c r="ADT52" s="18"/>
      <c r="ADU52" s="18"/>
      <c r="ADV52" s="18"/>
      <c r="ADW52" s="18"/>
      <c r="ADX52" s="18"/>
      <c r="ADY52" s="18"/>
      <c r="ADZ52" s="18"/>
      <c r="AEA52" s="18"/>
      <c r="AEB52" s="18"/>
      <c r="AEC52" s="18"/>
      <c r="AED52" s="18"/>
      <c r="AEE52" s="18"/>
      <c r="AEF52" s="18"/>
      <c r="AEG52" s="18"/>
      <c r="AEH52" s="18"/>
      <c r="AEI52" s="18"/>
      <c r="AEJ52" s="18"/>
      <c r="AEK52" s="18"/>
      <c r="AEL52" s="18"/>
      <c r="AEM52" s="18"/>
      <c r="AEN52" s="18"/>
      <c r="AEO52" s="18"/>
      <c r="AEP52" s="18"/>
      <c r="AEQ52" s="18"/>
      <c r="AER52" s="18"/>
      <c r="AES52" s="18"/>
      <c r="AET52" s="18"/>
      <c r="AEU52" s="18"/>
      <c r="AEV52" s="18"/>
      <c r="AEW52" s="18"/>
      <c r="AEX52" s="18"/>
      <c r="AEY52" s="18"/>
      <c r="AEZ52" s="18"/>
      <c r="AFA52" s="18"/>
      <c r="AFB52" s="18"/>
      <c r="AFC52" s="18"/>
      <c r="AFD52" s="18"/>
      <c r="AFE52" s="18"/>
      <c r="AFF52" s="18"/>
      <c r="AFG52" s="18"/>
      <c r="AFH52" s="18"/>
      <c r="AFI52" s="18"/>
      <c r="AFJ52" s="18"/>
      <c r="AFK52" s="18"/>
      <c r="AFL52" s="18"/>
      <c r="AFM52" s="18"/>
      <c r="AFN52" s="18"/>
      <c r="AFO52" s="18"/>
      <c r="AFP52" s="18"/>
      <c r="AFQ52" s="18"/>
      <c r="AFR52" s="18"/>
      <c r="AFS52" s="18"/>
      <c r="AFT52" s="18"/>
      <c r="AFU52" s="18"/>
      <c r="AFV52" s="18"/>
      <c r="AFW52" s="18"/>
      <c r="AFX52" s="18"/>
      <c r="AFY52" s="18"/>
      <c r="AFZ52" s="18"/>
      <c r="AGA52" s="18"/>
      <c r="AGB52" s="18"/>
      <c r="AGC52" s="18"/>
      <c r="AGD52" s="18"/>
      <c r="AGE52" s="18"/>
      <c r="AGF52" s="18"/>
      <c r="AGG52" s="18"/>
      <c r="AGH52" s="18"/>
      <c r="AGI52" s="18"/>
      <c r="AGJ52" s="18"/>
      <c r="AGK52" s="18"/>
      <c r="AGL52" s="18"/>
      <c r="AGM52" s="18"/>
      <c r="AGN52" s="18"/>
      <c r="AGO52" s="18"/>
      <c r="AGP52" s="18"/>
      <c r="AGQ52" s="18"/>
      <c r="AGR52" s="18"/>
      <c r="AGS52" s="18"/>
      <c r="AGT52" s="18"/>
      <c r="AGU52" s="18"/>
      <c r="AGV52" s="18"/>
      <c r="AGW52" s="18"/>
      <c r="AGX52" s="18"/>
      <c r="AGY52" s="18"/>
      <c r="AGZ52" s="18"/>
      <c r="AHA52" s="18"/>
      <c r="AHB52" s="18"/>
      <c r="AHC52" s="18"/>
      <c r="AHD52" s="18"/>
      <c r="AHE52" s="18"/>
      <c r="AHF52" s="18"/>
      <c r="AHG52" s="18"/>
      <c r="AHH52" s="18"/>
      <c r="AHI52" s="18"/>
      <c r="AHJ52" s="18"/>
      <c r="AHK52" s="18"/>
      <c r="AHL52" s="18"/>
      <c r="AHM52" s="18"/>
      <c r="AHN52" s="18"/>
      <c r="AHO52" s="18"/>
      <c r="AHP52" s="18"/>
      <c r="AHQ52" s="18"/>
      <c r="AHR52" s="18"/>
      <c r="AHS52" s="18"/>
      <c r="AHT52" s="18"/>
      <c r="AHU52" s="18"/>
      <c r="AHV52" s="18"/>
      <c r="AHW52" s="18"/>
      <c r="AHX52" s="18"/>
      <c r="AHY52" s="18"/>
      <c r="AHZ52" s="18"/>
      <c r="AIA52" s="18"/>
      <c r="AIB52" s="18"/>
      <c r="AIC52" s="18"/>
      <c r="AID52" s="18"/>
      <c r="AIE52" s="18"/>
      <c r="AIF52" s="18"/>
      <c r="AIG52" s="18"/>
      <c r="AIH52" s="18"/>
      <c r="AII52" s="18"/>
      <c r="AIJ52" s="18"/>
      <c r="AIK52" s="18"/>
      <c r="AIL52" s="18"/>
      <c r="AIM52" s="18"/>
      <c r="AIN52" s="18"/>
      <c r="AIO52" s="18"/>
      <c r="AIP52" s="18"/>
      <c r="AIQ52" s="18"/>
      <c r="AIR52" s="18"/>
      <c r="AIS52" s="18"/>
      <c r="AIT52" s="18"/>
      <c r="AIU52" s="18"/>
      <c r="AIV52" s="18"/>
      <c r="AIW52" s="18"/>
      <c r="AIX52" s="18"/>
      <c r="AIY52" s="18"/>
      <c r="AIZ52" s="18"/>
      <c r="AJA52" s="18"/>
      <c r="AJB52" s="18"/>
      <c r="AJC52" s="18"/>
      <c r="AJD52" s="18"/>
      <c r="AJE52" s="18"/>
      <c r="AJF52" s="18"/>
      <c r="AJG52" s="18"/>
      <c r="AJH52" s="18"/>
      <c r="AJI52" s="18"/>
      <c r="AJJ52" s="18"/>
      <c r="AJK52" s="18"/>
      <c r="AJL52" s="18"/>
      <c r="AJM52" s="18"/>
      <c r="AJN52" s="18"/>
      <c r="AJO52" s="18"/>
      <c r="AJP52" s="18"/>
      <c r="AJQ52" s="18"/>
      <c r="AJR52" s="18"/>
      <c r="AJS52" s="18"/>
      <c r="AJT52" s="18"/>
      <c r="AJU52" s="18"/>
      <c r="AJV52" s="18"/>
      <c r="AJW52" s="18"/>
      <c r="AJX52" s="18"/>
      <c r="AJY52" s="18"/>
      <c r="AJZ52" s="18"/>
      <c r="AKA52" s="18"/>
      <c r="AKB52" s="18"/>
      <c r="AKC52" s="18"/>
      <c r="AKD52" s="18"/>
      <c r="AKE52" s="18"/>
      <c r="AKF52" s="18"/>
      <c r="AKG52" s="18"/>
      <c r="AKH52" s="18"/>
      <c r="AKI52" s="18"/>
      <c r="AKJ52" s="18"/>
      <c r="AKK52" s="18"/>
      <c r="AKL52" s="18"/>
      <c r="AKM52" s="18"/>
      <c r="AKN52" s="18"/>
      <c r="AKO52" s="18"/>
      <c r="AKP52" s="18"/>
      <c r="AKQ52" s="18"/>
      <c r="AKR52" s="18"/>
      <c r="AKS52" s="18"/>
      <c r="AKT52" s="18"/>
      <c r="AKU52" s="18"/>
      <c r="AKV52" s="18"/>
      <c r="AKW52" s="18"/>
      <c r="AKX52" s="18"/>
      <c r="AKY52" s="18"/>
      <c r="AKZ52" s="18"/>
      <c r="ALA52" s="18"/>
      <c r="ALB52" s="18"/>
      <c r="ALC52" s="18"/>
      <c r="ALD52" s="18"/>
      <c r="ALE52" s="18"/>
      <c r="ALF52" s="18"/>
      <c r="ALG52" s="18"/>
      <c r="ALH52" s="18"/>
      <c r="ALI52" s="18"/>
      <c r="ALJ52" s="18"/>
      <c r="ALK52" s="18"/>
      <c r="ALL52" s="18"/>
      <c r="ALM52" s="18"/>
      <c r="ALN52" s="18"/>
      <c r="ALO52" s="18"/>
      <c r="ALP52" s="18"/>
      <c r="ALQ52" s="18"/>
      <c r="ALR52" s="18"/>
      <c r="ALS52" s="18"/>
      <c r="ALT52" s="18"/>
      <c r="ALU52" s="18"/>
      <c r="ALV52" s="18"/>
      <c r="ALW52" s="18"/>
      <c r="ALX52" s="18"/>
      <c r="ALY52" s="18"/>
      <c r="ALZ52" s="18"/>
      <c r="AMA52" s="18"/>
      <c r="AMB52" s="18"/>
      <c r="AMC52" s="18"/>
      <c r="AMD52" s="18"/>
      <c r="AME52" s="18"/>
      <c r="AMF52" s="18"/>
      <c r="AMG52" s="18"/>
      <c r="AMH52" s="18"/>
      <c r="AMI52" s="18"/>
      <c r="AMJ52" s="18"/>
    </row>
    <row r="53" spans="1:1024" ht="15" customHeight="1" x14ac:dyDescent="0.25">
      <c r="A53" s="254" t="s">
        <v>39</v>
      </c>
      <c r="B53" s="254"/>
      <c r="C53" s="254"/>
      <c r="D53" s="254"/>
      <c r="E53" s="165">
        <f>E49+E50+E51+E52</f>
        <v>120000</v>
      </c>
      <c r="F53" s="171">
        <v>162000</v>
      </c>
      <c r="G53" s="254" t="s">
        <v>40</v>
      </c>
      <c r="H53" s="254"/>
      <c r="I53" s="254"/>
      <c r="J53" s="254"/>
      <c r="K53" s="159">
        <f>SUM(K49:K51)</f>
        <v>120000</v>
      </c>
      <c r="L53" s="159">
        <f>SUM(L49:L51)</f>
        <v>162000</v>
      </c>
      <c r="M53" s="10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  <c r="ADC53" s="18"/>
      <c r="ADD53" s="18"/>
      <c r="ADE53" s="18"/>
      <c r="ADF53" s="18"/>
      <c r="ADG53" s="18"/>
      <c r="ADH53" s="18"/>
      <c r="ADI53" s="18"/>
      <c r="ADJ53" s="18"/>
      <c r="ADK53" s="18"/>
      <c r="ADL53" s="18"/>
      <c r="ADM53" s="18"/>
      <c r="ADN53" s="18"/>
      <c r="ADO53" s="18"/>
      <c r="ADP53" s="18"/>
      <c r="ADQ53" s="18"/>
      <c r="ADR53" s="18"/>
      <c r="ADS53" s="18"/>
      <c r="ADT53" s="18"/>
      <c r="ADU53" s="18"/>
      <c r="ADV53" s="18"/>
      <c r="ADW53" s="18"/>
      <c r="ADX53" s="18"/>
      <c r="ADY53" s="18"/>
      <c r="ADZ53" s="18"/>
      <c r="AEA53" s="18"/>
      <c r="AEB53" s="18"/>
      <c r="AEC53" s="18"/>
      <c r="AED53" s="18"/>
      <c r="AEE53" s="18"/>
      <c r="AEF53" s="18"/>
      <c r="AEG53" s="18"/>
      <c r="AEH53" s="18"/>
      <c r="AEI53" s="18"/>
      <c r="AEJ53" s="18"/>
      <c r="AEK53" s="18"/>
      <c r="AEL53" s="18"/>
      <c r="AEM53" s="18"/>
      <c r="AEN53" s="18"/>
      <c r="AEO53" s="18"/>
      <c r="AEP53" s="18"/>
      <c r="AEQ53" s="18"/>
      <c r="AER53" s="18"/>
      <c r="AES53" s="18"/>
      <c r="AET53" s="18"/>
      <c r="AEU53" s="18"/>
      <c r="AEV53" s="18"/>
      <c r="AEW53" s="18"/>
      <c r="AEX53" s="18"/>
      <c r="AEY53" s="18"/>
      <c r="AEZ53" s="18"/>
      <c r="AFA53" s="18"/>
      <c r="AFB53" s="18"/>
      <c r="AFC53" s="18"/>
      <c r="AFD53" s="18"/>
      <c r="AFE53" s="18"/>
      <c r="AFF53" s="18"/>
      <c r="AFG53" s="18"/>
      <c r="AFH53" s="18"/>
      <c r="AFI53" s="18"/>
      <c r="AFJ53" s="18"/>
      <c r="AFK53" s="18"/>
      <c r="AFL53" s="18"/>
      <c r="AFM53" s="18"/>
      <c r="AFN53" s="18"/>
      <c r="AFO53" s="18"/>
      <c r="AFP53" s="18"/>
      <c r="AFQ53" s="18"/>
      <c r="AFR53" s="18"/>
      <c r="AFS53" s="18"/>
      <c r="AFT53" s="18"/>
      <c r="AFU53" s="18"/>
      <c r="AFV53" s="18"/>
      <c r="AFW53" s="18"/>
      <c r="AFX53" s="18"/>
      <c r="AFY53" s="18"/>
      <c r="AFZ53" s="18"/>
      <c r="AGA53" s="18"/>
      <c r="AGB53" s="18"/>
      <c r="AGC53" s="18"/>
      <c r="AGD53" s="18"/>
      <c r="AGE53" s="18"/>
      <c r="AGF53" s="18"/>
      <c r="AGG53" s="18"/>
      <c r="AGH53" s="18"/>
      <c r="AGI53" s="18"/>
      <c r="AGJ53" s="18"/>
      <c r="AGK53" s="18"/>
      <c r="AGL53" s="18"/>
      <c r="AGM53" s="18"/>
      <c r="AGN53" s="18"/>
      <c r="AGO53" s="18"/>
      <c r="AGP53" s="18"/>
      <c r="AGQ53" s="18"/>
      <c r="AGR53" s="18"/>
      <c r="AGS53" s="18"/>
      <c r="AGT53" s="18"/>
      <c r="AGU53" s="18"/>
      <c r="AGV53" s="18"/>
      <c r="AGW53" s="18"/>
      <c r="AGX53" s="18"/>
      <c r="AGY53" s="18"/>
      <c r="AGZ53" s="18"/>
      <c r="AHA53" s="18"/>
      <c r="AHB53" s="18"/>
      <c r="AHC53" s="18"/>
      <c r="AHD53" s="18"/>
      <c r="AHE53" s="18"/>
      <c r="AHF53" s="18"/>
      <c r="AHG53" s="18"/>
      <c r="AHH53" s="18"/>
      <c r="AHI53" s="18"/>
      <c r="AHJ53" s="18"/>
      <c r="AHK53" s="18"/>
      <c r="AHL53" s="18"/>
      <c r="AHM53" s="18"/>
      <c r="AHN53" s="18"/>
      <c r="AHO53" s="18"/>
      <c r="AHP53" s="18"/>
      <c r="AHQ53" s="18"/>
      <c r="AHR53" s="18"/>
      <c r="AHS53" s="18"/>
      <c r="AHT53" s="18"/>
      <c r="AHU53" s="18"/>
      <c r="AHV53" s="18"/>
      <c r="AHW53" s="18"/>
      <c r="AHX53" s="18"/>
      <c r="AHY53" s="18"/>
      <c r="AHZ53" s="18"/>
      <c r="AIA53" s="18"/>
      <c r="AIB53" s="18"/>
      <c r="AIC53" s="18"/>
      <c r="AID53" s="18"/>
      <c r="AIE53" s="18"/>
      <c r="AIF53" s="18"/>
      <c r="AIG53" s="18"/>
      <c r="AIH53" s="18"/>
      <c r="AII53" s="18"/>
      <c r="AIJ53" s="18"/>
      <c r="AIK53" s="18"/>
      <c r="AIL53" s="18"/>
      <c r="AIM53" s="18"/>
      <c r="AIN53" s="18"/>
      <c r="AIO53" s="18"/>
      <c r="AIP53" s="18"/>
      <c r="AIQ53" s="18"/>
      <c r="AIR53" s="18"/>
      <c r="AIS53" s="18"/>
      <c r="AIT53" s="18"/>
      <c r="AIU53" s="18"/>
      <c r="AIV53" s="18"/>
      <c r="AIW53" s="18"/>
      <c r="AIX53" s="18"/>
      <c r="AIY53" s="18"/>
      <c r="AIZ53" s="18"/>
      <c r="AJA53" s="18"/>
      <c r="AJB53" s="18"/>
      <c r="AJC53" s="18"/>
      <c r="AJD53" s="18"/>
      <c r="AJE53" s="18"/>
      <c r="AJF53" s="18"/>
      <c r="AJG53" s="18"/>
      <c r="AJH53" s="18"/>
      <c r="AJI53" s="18"/>
      <c r="AJJ53" s="18"/>
      <c r="AJK53" s="18"/>
      <c r="AJL53" s="18"/>
      <c r="AJM53" s="18"/>
      <c r="AJN53" s="18"/>
      <c r="AJO53" s="18"/>
      <c r="AJP53" s="18"/>
      <c r="AJQ53" s="18"/>
      <c r="AJR53" s="18"/>
      <c r="AJS53" s="18"/>
      <c r="AJT53" s="18"/>
      <c r="AJU53" s="18"/>
      <c r="AJV53" s="18"/>
      <c r="AJW53" s="18"/>
      <c r="AJX53" s="18"/>
      <c r="AJY53" s="18"/>
      <c r="AJZ53" s="18"/>
      <c r="AKA53" s="18"/>
      <c r="AKB53" s="18"/>
      <c r="AKC53" s="18"/>
      <c r="AKD53" s="18"/>
      <c r="AKE53" s="18"/>
      <c r="AKF53" s="18"/>
      <c r="AKG53" s="18"/>
      <c r="AKH53" s="18"/>
      <c r="AKI53" s="18"/>
      <c r="AKJ53" s="18"/>
      <c r="AKK53" s="18"/>
      <c r="AKL53" s="18"/>
      <c r="AKM53" s="18"/>
      <c r="AKN53" s="18"/>
      <c r="AKO53" s="18"/>
      <c r="AKP53" s="18"/>
      <c r="AKQ53" s="18"/>
      <c r="AKR53" s="18"/>
      <c r="AKS53" s="18"/>
      <c r="AKT53" s="18"/>
      <c r="AKU53" s="18"/>
      <c r="AKV53" s="18"/>
      <c r="AKW53" s="18"/>
      <c r="AKX53" s="18"/>
      <c r="AKY53" s="18"/>
      <c r="AKZ53" s="18"/>
      <c r="ALA53" s="18"/>
      <c r="ALB53" s="18"/>
      <c r="ALC53" s="18"/>
      <c r="ALD53" s="18"/>
      <c r="ALE53" s="18"/>
      <c r="ALF53" s="18"/>
      <c r="ALG53" s="18"/>
      <c r="ALH53" s="18"/>
      <c r="ALI53" s="18"/>
      <c r="ALJ53" s="18"/>
      <c r="ALK53" s="18"/>
      <c r="ALL53" s="18"/>
      <c r="ALM53" s="18"/>
      <c r="ALN53" s="18"/>
      <c r="ALO53" s="18"/>
      <c r="ALP53" s="18"/>
      <c r="ALQ53" s="18"/>
      <c r="ALR53" s="18"/>
      <c r="ALS53" s="18"/>
      <c r="ALT53" s="18"/>
      <c r="ALU53" s="18"/>
      <c r="ALV53" s="18"/>
      <c r="ALW53" s="18"/>
      <c r="ALX53" s="18"/>
      <c r="ALY53" s="18"/>
      <c r="ALZ53" s="18"/>
      <c r="AMA53" s="18"/>
      <c r="AMB53" s="18"/>
      <c r="AMC53" s="18"/>
      <c r="AMD53" s="18"/>
      <c r="AME53" s="18"/>
      <c r="AMF53" s="18"/>
      <c r="AMG53" s="18"/>
      <c r="AMH53" s="18"/>
      <c r="AMI53" s="18"/>
      <c r="AMJ53" s="18"/>
    </row>
    <row r="54" spans="1:1024" ht="15.75" x14ac:dyDescent="0.25">
      <c r="A54" s="152"/>
      <c r="B54" s="150"/>
      <c r="C54" s="150"/>
      <c r="D54" s="150"/>
      <c r="E54" s="148"/>
      <c r="F54" s="154"/>
      <c r="G54" s="152"/>
      <c r="H54" s="150"/>
      <c r="I54" s="150"/>
      <c r="J54" s="150"/>
      <c r="K54" s="147"/>
      <c r="L54" s="147"/>
      <c r="M54" s="107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  <c r="ADC54" s="18"/>
      <c r="ADD54" s="18"/>
      <c r="ADE54" s="18"/>
      <c r="ADF54" s="18"/>
      <c r="ADG54" s="18"/>
      <c r="ADH54" s="18"/>
      <c r="ADI54" s="18"/>
      <c r="ADJ54" s="18"/>
      <c r="ADK54" s="18"/>
      <c r="ADL54" s="18"/>
      <c r="ADM54" s="18"/>
      <c r="ADN54" s="18"/>
      <c r="ADO54" s="18"/>
      <c r="ADP54" s="18"/>
      <c r="ADQ54" s="18"/>
      <c r="ADR54" s="18"/>
      <c r="ADS54" s="18"/>
      <c r="ADT54" s="18"/>
      <c r="ADU54" s="18"/>
      <c r="ADV54" s="18"/>
      <c r="ADW54" s="18"/>
      <c r="ADX54" s="18"/>
      <c r="ADY54" s="18"/>
      <c r="ADZ54" s="18"/>
      <c r="AEA54" s="18"/>
      <c r="AEB54" s="18"/>
      <c r="AEC54" s="18"/>
      <c r="AED54" s="18"/>
      <c r="AEE54" s="18"/>
      <c r="AEF54" s="18"/>
      <c r="AEG54" s="18"/>
      <c r="AEH54" s="18"/>
      <c r="AEI54" s="18"/>
      <c r="AEJ54" s="18"/>
      <c r="AEK54" s="18"/>
      <c r="AEL54" s="18"/>
      <c r="AEM54" s="18"/>
      <c r="AEN54" s="18"/>
      <c r="AEO54" s="18"/>
      <c r="AEP54" s="18"/>
      <c r="AEQ54" s="18"/>
      <c r="AER54" s="18"/>
      <c r="AES54" s="18"/>
      <c r="AET54" s="18"/>
      <c r="AEU54" s="18"/>
      <c r="AEV54" s="18"/>
      <c r="AEW54" s="18"/>
      <c r="AEX54" s="18"/>
      <c r="AEY54" s="18"/>
      <c r="AEZ54" s="18"/>
      <c r="AFA54" s="18"/>
      <c r="AFB54" s="18"/>
      <c r="AFC54" s="18"/>
      <c r="AFD54" s="18"/>
      <c r="AFE54" s="18"/>
      <c r="AFF54" s="18"/>
      <c r="AFG54" s="18"/>
      <c r="AFH54" s="18"/>
      <c r="AFI54" s="18"/>
      <c r="AFJ54" s="18"/>
      <c r="AFK54" s="18"/>
      <c r="AFL54" s="18"/>
      <c r="AFM54" s="18"/>
      <c r="AFN54" s="18"/>
      <c r="AFO54" s="18"/>
      <c r="AFP54" s="18"/>
      <c r="AFQ54" s="18"/>
      <c r="AFR54" s="18"/>
      <c r="AFS54" s="18"/>
      <c r="AFT54" s="18"/>
      <c r="AFU54" s="18"/>
      <c r="AFV54" s="18"/>
      <c r="AFW54" s="18"/>
      <c r="AFX54" s="18"/>
      <c r="AFY54" s="18"/>
      <c r="AFZ54" s="18"/>
      <c r="AGA54" s="18"/>
      <c r="AGB54" s="18"/>
      <c r="AGC54" s="18"/>
      <c r="AGD54" s="18"/>
      <c r="AGE54" s="18"/>
      <c r="AGF54" s="18"/>
      <c r="AGG54" s="18"/>
      <c r="AGH54" s="18"/>
      <c r="AGI54" s="18"/>
      <c r="AGJ54" s="18"/>
      <c r="AGK54" s="18"/>
      <c r="AGL54" s="18"/>
      <c r="AGM54" s="18"/>
      <c r="AGN54" s="18"/>
      <c r="AGO54" s="18"/>
      <c r="AGP54" s="18"/>
      <c r="AGQ54" s="18"/>
      <c r="AGR54" s="18"/>
      <c r="AGS54" s="18"/>
      <c r="AGT54" s="18"/>
      <c r="AGU54" s="18"/>
      <c r="AGV54" s="18"/>
      <c r="AGW54" s="18"/>
      <c r="AGX54" s="18"/>
      <c r="AGY54" s="18"/>
      <c r="AGZ54" s="18"/>
      <c r="AHA54" s="18"/>
      <c r="AHB54" s="18"/>
      <c r="AHC54" s="18"/>
      <c r="AHD54" s="18"/>
      <c r="AHE54" s="18"/>
      <c r="AHF54" s="18"/>
      <c r="AHG54" s="18"/>
      <c r="AHH54" s="18"/>
      <c r="AHI54" s="18"/>
      <c r="AHJ54" s="18"/>
      <c r="AHK54" s="18"/>
      <c r="AHL54" s="18"/>
      <c r="AHM54" s="18"/>
      <c r="AHN54" s="18"/>
      <c r="AHO54" s="18"/>
      <c r="AHP54" s="18"/>
      <c r="AHQ54" s="18"/>
      <c r="AHR54" s="18"/>
      <c r="AHS54" s="18"/>
      <c r="AHT54" s="18"/>
      <c r="AHU54" s="18"/>
      <c r="AHV54" s="18"/>
      <c r="AHW54" s="18"/>
      <c r="AHX54" s="18"/>
      <c r="AHY54" s="18"/>
      <c r="AHZ54" s="18"/>
      <c r="AIA54" s="18"/>
      <c r="AIB54" s="18"/>
      <c r="AIC54" s="18"/>
      <c r="AID54" s="18"/>
      <c r="AIE54" s="18"/>
      <c r="AIF54" s="18"/>
      <c r="AIG54" s="18"/>
      <c r="AIH54" s="18"/>
      <c r="AII54" s="18"/>
      <c r="AIJ54" s="18"/>
      <c r="AIK54" s="18"/>
      <c r="AIL54" s="18"/>
      <c r="AIM54" s="18"/>
      <c r="AIN54" s="18"/>
      <c r="AIO54" s="18"/>
      <c r="AIP54" s="18"/>
      <c r="AIQ54" s="18"/>
      <c r="AIR54" s="18"/>
      <c r="AIS54" s="18"/>
      <c r="AIT54" s="18"/>
      <c r="AIU54" s="18"/>
      <c r="AIV54" s="18"/>
      <c r="AIW54" s="18"/>
      <c r="AIX54" s="18"/>
      <c r="AIY54" s="18"/>
      <c r="AIZ54" s="18"/>
      <c r="AJA54" s="18"/>
      <c r="AJB54" s="18"/>
      <c r="AJC54" s="18"/>
      <c r="AJD54" s="18"/>
      <c r="AJE54" s="18"/>
      <c r="AJF54" s="18"/>
      <c r="AJG54" s="18"/>
      <c r="AJH54" s="18"/>
      <c r="AJI54" s="18"/>
      <c r="AJJ54" s="18"/>
      <c r="AJK54" s="18"/>
      <c r="AJL54" s="18"/>
      <c r="AJM54" s="18"/>
      <c r="AJN54" s="18"/>
      <c r="AJO54" s="18"/>
      <c r="AJP54" s="18"/>
      <c r="AJQ54" s="18"/>
      <c r="AJR54" s="18"/>
      <c r="AJS54" s="18"/>
      <c r="AJT54" s="18"/>
      <c r="AJU54" s="18"/>
      <c r="AJV54" s="18"/>
      <c r="AJW54" s="18"/>
      <c r="AJX54" s="18"/>
      <c r="AJY54" s="18"/>
      <c r="AJZ54" s="18"/>
      <c r="AKA54" s="18"/>
      <c r="AKB54" s="18"/>
      <c r="AKC54" s="18"/>
      <c r="AKD54" s="18"/>
      <c r="AKE54" s="18"/>
      <c r="AKF54" s="18"/>
      <c r="AKG54" s="18"/>
      <c r="AKH54" s="18"/>
      <c r="AKI54" s="18"/>
      <c r="AKJ54" s="18"/>
      <c r="AKK54" s="18"/>
      <c r="AKL54" s="18"/>
      <c r="AKM54" s="18"/>
      <c r="AKN54" s="18"/>
      <c r="AKO54" s="18"/>
      <c r="AKP54" s="18"/>
      <c r="AKQ54" s="18"/>
      <c r="AKR54" s="18"/>
      <c r="AKS54" s="18"/>
      <c r="AKT54" s="18"/>
      <c r="AKU54" s="18"/>
      <c r="AKV54" s="18"/>
      <c r="AKW54" s="18"/>
      <c r="AKX54" s="18"/>
      <c r="AKY54" s="18"/>
      <c r="AKZ54" 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s="18"/>
      <c r="ALK54" s="18"/>
      <c r="ALL54" s="18"/>
      <c r="ALM54" s="18"/>
      <c r="ALN54" s="18"/>
      <c r="ALO54" s="18"/>
      <c r="ALP54" s="18"/>
      <c r="ALQ54" s="18"/>
      <c r="ALR54" s="18"/>
      <c r="ALS54" s="18"/>
      <c r="ALT54" s="18"/>
      <c r="ALU54" s="18"/>
      <c r="ALV54" s="18"/>
      <c r="ALW54" s="18"/>
      <c r="ALX54" s="18"/>
      <c r="ALY54" s="18"/>
      <c r="ALZ54" s="18"/>
      <c r="AMA54" s="18"/>
      <c r="AMB54" s="18"/>
      <c r="AMC54" s="18"/>
      <c r="AMD54" s="18"/>
      <c r="AME54" s="18"/>
      <c r="AMF54" s="18"/>
      <c r="AMG54" s="18"/>
      <c r="AMH54" s="18"/>
      <c r="AMI54" s="18"/>
      <c r="AMJ54" s="18"/>
    </row>
    <row r="55" spans="1:1024" ht="15" customHeight="1" x14ac:dyDescent="0.25">
      <c r="A55" s="254" t="s">
        <v>41</v>
      </c>
      <c r="B55" s="254"/>
      <c r="C55" s="254"/>
      <c r="D55" s="254"/>
      <c r="E55" s="148"/>
      <c r="F55" s="154"/>
      <c r="G55" s="251" t="s">
        <v>41</v>
      </c>
      <c r="H55" s="251"/>
      <c r="I55" s="251"/>
      <c r="J55" s="251"/>
      <c r="K55" s="147"/>
      <c r="L55" s="147"/>
      <c r="M55" s="107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  <c r="ADB55" s="18"/>
      <c r="ADC55" s="18"/>
      <c r="ADD55" s="18"/>
      <c r="ADE55" s="18"/>
      <c r="ADF55" s="18"/>
      <c r="ADG55" s="18"/>
      <c r="ADH55" s="18"/>
      <c r="ADI55" s="18"/>
      <c r="ADJ55" s="18"/>
      <c r="ADK55" s="18"/>
      <c r="ADL55" s="18"/>
      <c r="ADM55" s="18"/>
      <c r="ADN55" s="18"/>
      <c r="ADO55" s="18"/>
      <c r="ADP55" s="18"/>
      <c r="ADQ55" s="18"/>
      <c r="ADR55" s="18"/>
      <c r="ADS55" s="18"/>
      <c r="ADT55" s="18"/>
      <c r="ADU55" s="18"/>
      <c r="ADV55" s="18"/>
      <c r="ADW55" s="18"/>
      <c r="ADX55" s="18"/>
      <c r="ADY55" s="18"/>
      <c r="ADZ55" s="18"/>
      <c r="AEA55" s="18"/>
      <c r="AEB55" s="18"/>
      <c r="AEC55" s="18"/>
      <c r="AED55" s="18"/>
      <c r="AEE55" s="18"/>
      <c r="AEF55" s="18"/>
      <c r="AEG55" s="18"/>
      <c r="AEH55" s="18"/>
      <c r="AEI55" s="18"/>
      <c r="AEJ55" s="18"/>
      <c r="AEK55" s="18"/>
      <c r="AEL55" s="18"/>
      <c r="AEM55" s="18"/>
      <c r="AEN55" s="18"/>
      <c r="AEO55" s="18"/>
      <c r="AEP55" s="18"/>
      <c r="AEQ55" s="18"/>
      <c r="AER55" s="18"/>
      <c r="AES55" s="18"/>
      <c r="AET55" s="18"/>
      <c r="AEU55" s="18"/>
      <c r="AEV55" s="18"/>
      <c r="AEW55" s="18"/>
      <c r="AEX55" s="18"/>
      <c r="AEY55" s="18"/>
      <c r="AEZ55" s="18"/>
      <c r="AFA55" s="18"/>
      <c r="AFB55" s="18"/>
      <c r="AFC55" s="18"/>
      <c r="AFD55" s="18"/>
      <c r="AFE55" s="18"/>
      <c r="AFF55" s="18"/>
      <c r="AFG55" s="18"/>
      <c r="AFH55" s="18"/>
      <c r="AFI55" s="18"/>
      <c r="AFJ55" s="18"/>
      <c r="AFK55" s="18"/>
      <c r="AFL55" s="18"/>
      <c r="AFM55" s="18"/>
      <c r="AFN55" s="18"/>
      <c r="AFO55" s="18"/>
      <c r="AFP55" s="18"/>
      <c r="AFQ55" s="18"/>
      <c r="AFR55" s="18"/>
      <c r="AFS55" s="18"/>
      <c r="AFT55" s="18"/>
      <c r="AFU55" s="18"/>
      <c r="AFV55" s="18"/>
      <c r="AFW55" s="18"/>
      <c r="AFX55" s="18"/>
      <c r="AFY55" s="18"/>
      <c r="AFZ55" s="18"/>
      <c r="AGA55" s="18"/>
      <c r="AGB55" s="18"/>
      <c r="AGC55" s="18"/>
      <c r="AGD55" s="18"/>
      <c r="AGE55" s="18"/>
      <c r="AGF55" s="18"/>
      <c r="AGG55" s="18"/>
      <c r="AGH55" s="18"/>
      <c r="AGI55" s="18"/>
      <c r="AGJ55" s="18"/>
      <c r="AGK55" s="18"/>
      <c r="AGL55" s="18"/>
      <c r="AGM55" s="18"/>
      <c r="AGN55" s="18"/>
      <c r="AGO55" s="18"/>
      <c r="AGP55" s="18"/>
      <c r="AGQ55" s="18"/>
      <c r="AGR55" s="18"/>
      <c r="AGS55" s="18"/>
      <c r="AGT55" s="18"/>
      <c r="AGU55" s="18"/>
      <c r="AGV55" s="18"/>
      <c r="AGW55" s="18"/>
      <c r="AGX55" s="18"/>
      <c r="AGY55" s="18"/>
      <c r="AGZ55" s="18"/>
      <c r="AHA55" s="18"/>
      <c r="AHB55" s="18"/>
      <c r="AHC55" s="18"/>
      <c r="AHD55" s="18"/>
      <c r="AHE55" s="18"/>
      <c r="AHF55" s="18"/>
      <c r="AHG55" s="18"/>
      <c r="AHH55" s="18"/>
      <c r="AHI55" s="18"/>
      <c r="AHJ55" s="18"/>
      <c r="AHK55" s="18"/>
      <c r="AHL55" s="18"/>
      <c r="AHM55" s="18"/>
      <c r="AHN55" s="18"/>
      <c r="AHO55" s="18"/>
      <c r="AHP55" s="18"/>
      <c r="AHQ55" s="18"/>
      <c r="AHR55" s="18"/>
      <c r="AHS55" s="18"/>
      <c r="AHT55" s="18"/>
      <c r="AHU55" s="18"/>
      <c r="AHV55" s="18"/>
      <c r="AHW55" s="18"/>
      <c r="AHX55" s="18"/>
      <c r="AHY55" s="18"/>
      <c r="AHZ55" s="18"/>
      <c r="AIA55" s="18"/>
      <c r="AIB55" s="18"/>
      <c r="AIC55" s="18"/>
      <c r="AID55" s="18"/>
      <c r="AIE55" s="18"/>
      <c r="AIF55" s="18"/>
      <c r="AIG55" s="18"/>
      <c r="AIH55" s="18"/>
      <c r="AII55" s="18"/>
      <c r="AIJ55" s="18"/>
      <c r="AIK55" s="18"/>
      <c r="AIL55" s="18"/>
      <c r="AIM55" s="18"/>
      <c r="AIN55" s="18"/>
      <c r="AIO55" s="18"/>
      <c r="AIP55" s="18"/>
      <c r="AIQ55" s="18"/>
      <c r="AIR55" s="18"/>
      <c r="AIS55" s="18"/>
      <c r="AIT55" s="18"/>
      <c r="AIU55" s="18"/>
      <c r="AIV55" s="18"/>
      <c r="AIW55" s="18"/>
      <c r="AIX55" s="18"/>
      <c r="AIY55" s="18"/>
      <c r="AIZ55" s="18"/>
      <c r="AJA55" s="18"/>
      <c r="AJB55" s="18"/>
      <c r="AJC55" s="18"/>
      <c r="AJD55" s="18"/>
      <c r="AJE55" s="18"/>
      <c r="AJF55" s="18"/>
      <c r="AJG55" s="18"/>
      <c r="AJH55" s="18"/>
      <c r="AJI55" s="18"/>
      <c r="AJJ55" s="18"/>
      <c r="AJK55" s="18"/>
      <c r="AJL55" s="18"/>
      <c r="AJM55" s="18"/>
      <c r="AJN55" s="18"/>
      <c r="AJO55" s="18"/>
      <c r="AJP55" s="18"/>
      <c r="AJQ55" s="18"/>
      <c r="AJR55" s="18"/>
      <c r="AJS55" s="18"/>
      <c r="AJT55" s="18"/>
      <c r="AJU55" s="18"/>
      <c r="AJV55" s="18"/>
      <c r="AJW55" s="18"/>
      <c r="AJX55" s="18"/>
      <c r="AJY55" s="18"/>
      <c r="AJZ55" s="18"/>
      <c r="AKA55" s="18"/>
      <c r="AKB55" s="18"/>
      <c r="AKC55" s="18"/>
      <c r="AKD55" s="18"/>
      <c r="AKE55" s="18"/>
      <c r="AKF55" s="18"/>
      <c r="AKG55" s="18"/>
      <c r="AKH55" s="18"/>
      <c r="AKI55" s="18"/>
      <c r="AKJ55" s="18"/>
      <c r="AKK55" s="18"/>
      <c r="AKL55" s="18"/>
      <c r="AKM55" s="18"/>
      <c r="AKN55" s="18"/>
      <c r="AKO55" s="18"/>
      <c r="AKP55" s="18"/>
      <c r="AKQ55" s="18"/>
      <c r="AKR55" s="18"/>
      <c r="AKS55" s="18"/>
      <c r="AKT55" s="18"/>
      <c r="AKU55" s="18"/>
      <c r="AKV55" s="18"/>
      <c r="AKW55" s="18"/>
      <c r="AKX55" s="18"/>
      <c r="AKY55" s="18"/>
      <c r="AKZ55" s="18"/>
      <c r="ALA55" s="18"/>
      <c r="ALB55" s="18"/>
      <c r="ALC55" s="18"/>
      <c r="ALD55" s="18"/>
      <c r="ALE55" s="18"/>
      <c r="ALF55" s="18"/>
      <c r="ALG55" s="18"/>
      <c r="ALH55" s="18"/>
      <c r="ALI55" s="18"/>
      <c r="ALJ55" s="18"/>
      <c r="ALK55" s="18"/>
      <c r="ALL55" s="18"/>
      <c r="ALM55" s="18"/>
      <c r="ALN55" s="18"/>
      <c r="ALO55" s="18"/>
      <c r="ALP55" s="18"/>
      <c r="ALQ55" s="18"/>
      <c r="ALR55" s="18"/>
      <c r="ALS55" s="18"/>
      <c r="ALT55" s="18"/>
      <c r="ALU55" s="18"/>
      <c r="ALV55" s="18"/>
      <c r="ALW55" s="18"/>
      <c r="ALX55" s="18"/>
      <c r="ALY55" s="18"/>
      <c r="ALZ55" s="18"/>
      <c r="AMA55" s="18"/>
      <c r="AMB55" s="18"/>
      <c r="AMC55" s="18"/>
      <c r="AMD55" s="18"/>
      <c r="AME55" s="18"/>
      <c r="AMF55" s="18"/>
      <c r="AMG55" s="18"/>
      <c r="AMH55" s="18"/>
      <c r="AMI55" s="18"/>
      <c r="AMJ55" s="18"/>
    </row>
    <row r="56" spans="1:1024" ht="15" customHeight="1" x14ac:dyDescent="0.25">
      <c r="A56" s="255"/>
      <c r="B56" s="255"/>
      <c r="C56" s="255"/>
      <c r="D56" s="255"/>
      <c r="E56" s="148"/>
      <c r="F56" s="154"/>
      <c r="G56" s="246" t="s">
        <v>5</v>
      </c>
      <c r="H56" s="246"/>
      <c r="I56" s="246"/>
      <c r="J56" s="246"/>
      <c r="K56" s="153">
        <f>E59-SUM(K57:K58)</f>
        <v>1450000</v>
      </c>
      <c r="L56" s="153">
        <f>F59-L57</f>
        <v>1425000</v>
      </c>
      <c r="M56" s="107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  <c r="AAF56" s="18"/>
      <c r="AAG56" s="18"/>
      <c r="AAH56" s="18"/>
      <c r="AAI56" s="18"/>
      <c r="AAJ56" s="18"/>
      <c r="AAK56" s="18"/>
      <c r="AAL56" s="18"/>
      <c r="AAM56" s="18"/>
      <c r="AAN56" s="18"/>
      <c r="AAO56" s="18"/>
      <c r="AAP56" s="18"/>
      <c r="AAQ56" s="18"/>
      <c r="AAR56" s="18"/>
      <c r="AAS56" s="18"/>
      <c r="AAT56" s="18"/>
      <c r="AAU56" s="18"/>
      <c r="AAV56" s="18"/>
      <c r="AAW56" s="18"/>
      <c r="AAX56" s="18"/>
      <c r="AAY56" s="18"/>
      <c r="AAZ56" s="18"/>
      <c r="ABA56" s="18"/>
      <c r="ABB56" s="18"/>
      <c r="ABC56" s="18"/>
      <c r="ABD56" s="18"/>
      <c r="ABE56" s="18"/>
      <c r="ABF56" s="18"/>
      <c r="ABG56" s="18"/>
      <c r="ABH56" s="18"/>
      <c r="ABI56" s="18"/>
      <c r="ABJ56" s="18"/>
      <c r="ABK56" s="18"/>
      <c r="ABL56" s="18"/>
      <c r="ABM56" s="18"/>
      <c r="ABN56" s="18"/>
      <c r="ABO56" s="18"/>
      <c r="ABP56" s="18"/>
      <c r="ABQ56" s="18"/>
      <c r="ABR56" s="18"/>
      <c r="ABS56" s="18"/>
      <c r="ABT56" s="18"/>
      <c r="ABU56" s="18"/>
      <c r="ABV56" s="18"/>
      <c r="ABW56" s="18"/>
      <c r="ABX56" s="18"/>
      <c r="ABY56" s="18"/>
      <c r="ABZ56" s="18"/>
      <c r="ACA56" s="18"/>
      <c r="ACB56" s="18"/>
      <c r="ACC56" s="18"/>
      <c r="ACD56" s="18"/>
      <c r="ACE56" s="18"/>
      <c r="ACF56" s="18"/>
      <c r="ACG56" s="18"/>
      <c r="ACH56" s="18"/>
      <c r="ACI56" s="18"/>
      <c r="ACJ56" s="18"/>
      <c r="ACK56" s="18"/>
      <c r="ACL56" s="18"/>
      <c r="ACM56" s="18"/>
      <c r="ACN56" s="18"/>
      <c r="ACO56" s="18"/>
      <c r="ACP56" s="18"/>
      <c r="ACQ56" s="18"/>
      <c r="ACR56" s="18"/>
      <c r="ACS56" s="18"/>
      <c r="ACT56" s="18"/>
      <c r="ACU56" s="18"/>
      <c r="ACV56" s="18"/>
      <c r="ACW56" s="18"/>
      <c r="ACX56" s="18"/>
      <c r="ACY56" s="18"/>
      <c r="ACZ56" s="18"/>
      <c r="ADA56" s="18"/>
      <c r="ADB56" s="18"/>
      <c r="ADC56" s="18"/>
      <c r="ADD56" s="18"/>
      <c r="ADE56" s="18"/>
      <c r="ADF56" s="18"/>
      <c r="ADG56" s="18"/>
      <c r="ADH56" s="18"/>
      <c r="ADI56" s="18"/>
      <c r="ADJ56" s="18"/>
      <c r="ADK56" s="18"/>
      <c r="ADL56" s="18"/>
      <c r="ADM56" s="18"/>
      <c r="ADN56" s="18"/>
      <c r="ADO56" s="18"/>
      <c r="ADP56" s="18"/>
      <c r="ADQ56" s="18"/>
      <c r="ADR56" s="18"/>
      <c r="ADS56" s="18"/>
      <c r="ADT56" s="18"/>
      <c r="ADU56" s="18"/>
      <c r="ADV56" s="18"/>
      <c r="ADW56" s="18"/>
      <c r="ADX56" s="18"/>
      <c r="ADY56" s="18"/>
      <c r="ADZ56" s="18"/>
      <c r="AEA56" s="18"/>
      <c r="AEB56" s="18"/>
      <c r="AEC56" s="18"/>
      <c r="AED56" s="18"/>
      <c r="AEE56" s="18"/>
      <c r="AEF56" s="18"/>
      <c r="AEG56" s="18"/>
      <c r="AEH56" s="18"/>
      <c r="AEI56" s="18"/>
      <c r="AEJ56" s="18"/>
      <c r="AEK56" s="18"/>
      <c r="AEL56" s="18"/>
      <c r="AEM56" s="18"/>
      <c r="AEN56" s="18"/>
      <c r="AEO56" s="18"/>
      <c r="AEP56" s="18"/>
      <c r="AEQ56" s="18"/>
      <c r="AER56" s="18"/>
      <c r="AES56" s="18"/>
      <c r="AET56" s="18"/>
      <c r="AEU56" s="18"/>
      <c r="AEV56" s="18"/>
      <c r="AEW56" s="18"/>
      <c r="AEX56" s="18"/>
      <c r="AEY56" s="18"/>
      <c r="AEZ56" s="18"/>
      <c r="AFA56" s="18"/>
      <c r="AFB56" s="18"/>
      <c r="AFC56" s="18"/>
      <c r="AFD56" s="18"/>
      <c r="AFE56" s="18"/>
      <c r="AFF56" s="18"/>
      <c r="AFG56" s="18"/>
      <c r="AFH56" s="18"/>
      <c r="AFI56" s="18"/>
      <c r="AFJ56" s="18"/>
      <c r="AFK56" s="18"/>
      <c r="AFL56" s="18"/>
      <c r="AFM56" s="18"/>
      <c r="AFN56" s="18"/>
      <c r="AFO56" s="18"/>
      <c r="AFP56" s="18"/>
      <c r="AFQ56" s="18"/>
      <c r="AFR56" s="18"/>
      <c r="AFS56" s="18"/>
      <c r="AFT56" s="18"/>
      <c r="AFU56" s="18"/>
      <c r="AFV56" s="18"/>
      <c r="AFW56" s="18"/>
      <c r="AFX56" s="18"/>
      <c r="AFY56" s="18"/>
      <c r="AFZ56" s="18"/>
      <c r="AGA56" s="18"/>
      <c r="AGB56" s="18"/>
      <c r="AGC56" s="18"/>
      <c r="AGD56" s="18"/>
      <c r="AGE56" s="18"/>
      <c r="AGF56" s="18"/>
      <c r="AGG56" s="18"/>
      <c r="AGH56" s="18"/>
      <c r="AGI56" s="18"/>
      <c r="AGJ56" s="18"/>
      <c r="AGK56" s="18"/>
      <c r="AGL56" s="18"/>
      <c r="AGM56" s="18"/>
      <c r="AGN56" s="18"/>
      <c r="AGO56" s="18"/>
      <c r="AGP56" s="18"/>
      <c r="AGQ56" s="18"/>
      <c r="AGR56" s="18"/>
      <c r="AGS56" s="18"/>
      <c r="AGT56" s="18"/>
      <c r="AGU56" s="18"/>
      <c r="AGV56" s="18"/>
      <c r="AGW56" s="18"/>
      <c r="AGX56" s="18"/>
      <c r="AGY56" s="18"/>
      <c r="AGZ56" s="18"/>
      <c r="AHA56" s="18"/>
      <c r="AHB56" s="18"/>
      <c r="AHC56" s="18"/>
      <c r="AHD56" s="18"/>
      <c r="AHE56" s="18"/>
      <c r="AHF56" s="18"/>
      <c r="AHG56" s="18"/>
      <c r="AHH56" s="18"/>
      <c r="AHI56" s="18"/>
      <c r="AHJ56" s="18"/>
      <c r="AHK56" s="18"/>
      <c r="AHL56" s="18"/>
      <c r="AHM56" s="18"/>
      <c r="AHN56" s="18"/>
      <c r="AHO56" s="18"/>
      <c r="AHP56" s="18"/>
      <c r="AHQ56" s="18"/>
      <c r="AHR56" s="18"/>
      <c r="AHS56" s="18"/>
      <c r="AHT56" s="18"/>
      <c r="AHU56" s="18"/>
      <c r="AHV56" s="18"/>
      <c r="AHW56" s="18"/>
      <c r="AHX56" s="18"/>
      <c r="AHY56" s="18"/>
      <c r="AHZ56" s="18"/>
      <c r="AIA56" s="18"/>
      <c r="AIB56" s="18"/>
      <c r="AIC56" s="18"/>
      <c r="AID56" s="18"/>
      <c r="AIE56" s="18"/>
      <c r="AIF56" s="18"/>
      <c r="AIG56" s="18"/>
      <c r="AIH56" s="18"/>
      <c r="AII56" s="18"/>
      <c r="AIJ56" s="18"/>
      <c r="AIK56" s="18"/>
      <c r="AIL56" s="18"/>
      <c r="AIM56" s="18"/>
      <c r="AIN56" s="18"/>
      <c r="AIO56" s="18"/>
      <c r="AIP56" s="18"/>
      <c r="AIQ56" s="18"/>
      <c r="AIR56" s="18"/>
      <c r="AIS56" s="18"/>
      <c r="AIT56" s="18"/>
      <c r="AIU56" s="18"/>
      <c r="AIV56" s="18"/>
      <c r="AIW56" s="18"/>
      <c r="AIX56" s="18"/>
      <c r="AIY56" s="18"/>
      <c r="AIZ56" s="18"/>
      <c r="AJA56" s="18"/>
      <c r="AJB56" s="18"/>
      <c r="AJC56" s="18"/>
      <c r="AJD56" s="18"/>
      <c r="AJE56" s="18"/>
      <c r="AJF56" s="18"/>
      <c r="AJG56" s="18"/>
      <c r="AJH56" s="18"/>
      <c r="AJI56" s="18"/>
      <c r="AJJ56" s="18"/>
      <c r="AJK56" s="18"/>
      <c r="AJL56" s="18"/>
      <c r="AJM56" s="18"/>
      <c r="AJN56" s="18"/>
      <c r="AJO56" s="18"/>
      <c r="AJP56" s="18"/>
      <c r="AJQ56" s="18"/>
      <c r="AJR56" s="18"/>
      <c r="AJS56" s="18"/>
      <c r="AJT56" s="18"/>
      <c r="AJU56" s="18"/>
      <c r="AJV56" s="18"/>
      <c r="AJW56" s="18"/>
      <c r="AJX56" s="18"/>
      <c r="AJY56" s="18"/>
      <c r="AJZ56" s="18"/>
      <c r="AKA56" s="18"/>
      <c r="AKB56" s="18"/>
      <c r="AKC56" s="18"/>
      <c r="AKD56" s="18"/>
      <c r="AKE56" s="18"/>
      <c r="AKF56" s="18"/>
      <c r="AKG56" s="18"/>
      <c r="AKH56" s="18"/>
      <c r="AKI56" s="18"/>
      <c r="AKJ56" s="18"/>
      <c r="AKK56" s="18"/>
      <c r="AKL56" s="18"/>
      <c r="AKM56" s="18"/>
      <c r="AKN56" s="18"/>
      <c r="AKO56" s="18"/>
      <c r="AKP56" s="18"/>
      <c r="AKQ56" s="18"/>
      <c r="AKR56" s="18"/>
      <c r="AKS56" s="18"/>
      <c r="AKT56" s="18"/>
      <c r="AKU56" s="18"/>
      <c r="AKV56" s="18"/>
      <c r="AKW56" s="18"/>
      <c r="AKX56" s="18"/>
      <c r="AKY56" s="18"/>
      <c r="AKZ56" s="18"/>
      <c r="ALA56" s="18"/>
      <c r="ALB56" s="18"/>
      <c r="ALC56" s="18"/>
      <c r="ALD56" s="18"/>
      <c r="ALE56" s="18"/>
      <c r="ALF56" s="18"/>
      <c r="ALG56" s="18"/>
      <c r="ALH56" s="18"/>
      <c r="ALI56" s="18"/>
      <c r="ALJ56" s="18"/>
      <c r="ALK56" s="18"/>
      <c r="ALL56" s="18"/>
      <c r="ALM56" s="18"/>
      <c r="ALN56" s="18"/>
      <c r="ALO56" s="18"/>
      <c r="ALP56" s="18"/>
      <c r="ALQ56" s="18"/>
      <c r="ALR56" s="18"/>
      <c r="ALS56" s="18"/>
      <c r="ALT56" s="18"/>
      <c r="ALU56" s="18"/>
      <c r="ALV56" s="18"/>
      <c r="ALW56" s="18"/>
      <c r="ALX56" s="18"/>
      <c r="ALY56" s="18"/>
      <c r="ALZ56" s="18"/>
      <c r="AMA56" s="18"/>
      <c r="AMB56" s="18"/>
      <c r="AMC56" s="18"/>
      <c r="AMD56" s="18"/>
      <c r="AME56" s="18"/>
      <c r="AMF56" s="18"/>
      <c r="AMG56" s="18"/>
      <c r="AMH56" s="18"/>
      <c r="AMI56" s="18"/>
      <c r="AMJ56" s="18"/>
    </row>
    <row r="57" spans="1:1024" ht="15" customHeight="1" x14ac:dyDescent="0.25">
      <c r="A57" s="255" t="s">
        <v>152</v>
      </c>
      <c r="B57" s="255"/>
      <c r="C57" s="255"/>
      <c r="D57" s="255"/>
      <c r="E57" s="148">
        <v>1000000</v>
      </c>
      <c r="F57" s="154">
        <v>1500000</v>
      </c>
      <c r="G57" s="246" t="s">
        <v>17</v>
      </c>
      <c r="H57" s="246"/>
      <c r="I57" s="246"/>
      <c r="J57" s="246"/>
      <c r="K57" s="153">
        <f>E57*5/100</f>
        <v>50000</v>
      </c>
      <c r="L57" s="153">
        <f>F57*5/100</f>
        <v>75000</v>
      </c>
      <c r="M57" s="107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  <c r="AAA57" s="18"/>
      <c r="AAB57" s="18"/>
      <c r="AAC57" s="18"/>
      <c r="AAD57" s="18"/>
      <c r="AAE57" s="18"/>
      <c r="AAF57" s="18"/>
      <c r="AAG57" s="18"/>
      <c r="AAH57" s="18"/>
      <c r="AAI57" s="18"/>
      <c r="AAJ57" s="18"/>
      <c r="AAK57" s="18"/>
      <c r="AAL57" s="18"/>
      <c r="AAM57" s="18"/>
      <c r="AAN57" s="18"/>
      <c r="AAO57" s="18"/>
      <c r="AAP57" s="18"/>
      <c r="AAQ57" s="18"/>
      <c r="AAR57" s="18"/>
      <c r="AAS57" s="18"/>
      <c r="AAT57" s="18"/>
      <c r="AAU57" s="18"/>
      <c r="AAV57" s="18"/>
      <c r="AAW57" s="18"/>
      <c r="AAX57" s="18"/>
      <c r="AAY57" s="18"/>
      <c r="AAZ57" s="18"/>
      <c r="ABA57" s="18"/>
      <c r="ABB57" s="18"/>
      <c r="ABC57" s="18"/>
      <c r="ABD57" s="18"/>
      <c r="ABE57" s="18"/>
      <c r="ABF57" s="18"/>
      <c r="ABG57" s="18"/>
      <c r="ABH57" s="18"/>
      <c r="ABI57" s="18"/>
      <c r="ABJ57" s="18"/>
      <c r="ABK57" s="18"/>
      <c r="ABL57" s="18"/>
      <c r="ABM57" s="18"/>
      <c r="ABN57" s="18"/>
      <c r="ABO57" s="18"/>
      <c r="ABP57" s="18"/>
      <c r="ABQ57" s="18"/>
      <c r="ABR57" s="18"/>
      <c r="ABS57" s="18"/>
      <c r="ABT57" s="18"/>
      <c r="ABU57" s="18"/>
      <c r="ABV57" s="18"/>
      <c r="ABW57" s="18"/>
      <c r="ABX57" s="18"/>
      <c r="ABY57" s="18"/>
      <c r="ABZ57" s="18"/>
      <c r="ACA57" s="18"/>
      <c r="ACB57" s="18"/>
      <c r="ACC57" s="18"/>
      <c r="ACD57" s="18"/>
      <c r="ACE57" s="18"/>
      <c r="ACF57" s="18"/>
      <c r="ACG57" s="18"/>
      <c r="ACH57" s="18"/>
      <c r="ACI57" s="18"/>
      <c r="ACJ57" s="18"/>
      <c r="ACK57" s="18"/>
      <c r="ACL57" s="18"/>
      <c r="ACM57" s="18"/>
      <c r="ACN57" s="18"/>
      <c r="ACO57" s="18"/>
      <c r="ACP57" s="18"/>
      <c r="ACQ57" s="18"/>
      <c r="ACR57" s="18"/>
      <c r="ACS57" s="18"/>
      <c r="ACT57" s="18"/>
      <c r="ACU57" s="18"/>
      <c r="ACV57" s="18"/>
      <c r="ACW57" s="18"/>
      <c r="ACX57" s="18"/>
      <c r="ACY57" s="18"/>
      <c r="ACZ57" s="18"/>
      <c r="ADA57" s="18"/>
      <c r="ADB57" s="18"/>
      <c r="ADC57" s="18"/>
      <c r="ADD57" s="18"/>
      <c r="ADE57" s="18"/>
      <c r="ADF57" s="18"/>
      <c r="ADG57" s="18"/>
      <c r="ADH57" s="18"/>
      <c r="ADI57" s="18"/>
      <c r="ADJ57" s="18"/>
      <c r="ADK57" s="18"/>
      <c r="ADL57" s="18"/>
      <c r="ADM57" s="18"/>
      <c r="ADN57" s="18"/>
      <c r="ADO57" s="18"/>
      <c r="ADP57" s="18"/>
      <c r="ADQ57" s="18"/>
      <c r="ADR57" s="18"/>
      <c r="ADS57" s="18"/>
      <c r="ADT57" s="18"/>
      <c r="ADU57" s="18"/>
      <c r="ADV57" s="18"/>
      <c r="ADW57" s="18"/>
      <c r="ADX57" s="18"/>
      <c r="ADY57" s="18"/>
      <c r="ADZ57" s="18"/>
      <c r="AEA57" s="18"/>
      <c r="AEB57" s="18"/>
      <c r="AEC57" s="18"/>
      <c r="AED57" s="18"/>
      <c r="AEE57" s="18"/>
      <c r="AEF57" s="18"/>
      <c r="AEG57" s="18"/>
      <c r="AEH57" s="18"/>
      <c r="AEI57" s="18"/>
      <c r="AEJ57" s="18"/>
      <c r="AEK57" s="18"/>
      <c r="AEL57" s="18"/>
      <c r="AEM57" s="18"/>
      <c r="AEN57" s="18"/>
      <c r="AEO57" s="18"/>
      <c r="AEP57" s="18"/>
      <c r="AEQ57" s="18"/>
      <c r="AER57" s="18"/>
      <c r="AES57" s="18"/>
      <c r="AET57" s="18"/>
      <c r="AEU57" s="18"/>
      <c r="AEV57" s="18"/>
      <c r="AEW57" s="18"/>
      <c r="AEX57" s="18"/>
      <c r="AEY57" s="18"/>
      <c r="AEZ57" s="18"/>
      <c r="AFA57" s="18"/>
      <c r="AFB57" s="18"/>
      <c r="AFC57" s="18"/>
      <c r="AFD57" s="18"/>
      <c r="AFE57" s="18"/>
      <c r="AFF57" s="18"/>
      <c r="AFG57" s="18"/>
      <c r="AFH57" s="18"/>
      <c r="AFI57" s="18"/>
      <c r="AFJ57" s="18"/>
      <c r="AFK57" s="18"/>
      <c r="AFL57" s="18"/>
      <c r="AFM57" s="18"/>
      <c r="AFN57" s="18"/>
      <c r="AFO57" s="18"/>
      <c r="AFP57" s="18"/>
      <c r="AFQ57" s="18"/>
      <c r="AFR57" s="18"/>
      <c r="AFS57" s="18"/>
      <c r="AFT57" s="18"/>
      <c r="AFU57" s="18"/>
      <c r="AFV57" s="18"/>
      <c r="AFW57" s="18"/>
      <c r="AFX57" s="18"/>
      <c r="AFY57" s="18"/>
      <c r="AFZ57" s="18"/>
      <c r="AGA57" s="18"/>
      <c r="AGB57" s="18"/>
      <c r="AGC57" s="18"/>
      <c r="AGD57" s="18"/>
      <c r="AGE57" s="18"/>
      <c r="AGF57" s="18"/>
      <c r="AGG57" s="18"/>
      <c r="AGH57" s="18"/>
      <c r="AGI57" s="18"/>
      <c r="AGJ57" s="18"/>
      <c r="AGK57" s="18"/>
      <c r="AGL57" s="18"/>
      <c r="AGM57" s="18"/>
      <c r="AGN57" s="18"/>
      <c r="AGO57" s="18"/>
      <c r="AGP57" s="18"/>
      <c r="AGQ57" s="18"/>
      <c r="AGR57" s="18"/>
      <c r="AGS57" s="18"/>
      <c r="AGT57" s="18"/>
      <c r="AGU57" s="18"/>
      <c r="AGV57" s="18"/>
      <c r="AGW57" s="18"/>
      <c r="AGX57" s="18"/>
      <c r="AGY57" s="18"/>
      <c r="AGZ57" s="18"/>
      <c r="AHA57" s="18"/>
      <c r="AHB57" s="18"/>
      <c r="AHC57" s="18"/>
      <c r="AHD57" s="18"/>
      <c r="AHE57" s="18"/>
      <c r="AHF57" s="18"/>
      <c r="AHG57" s="18"/>
      <c r="AHH57" s="18"/>
      <c r="AHI57" s="18"/>
      <c r="AHJ57" s="18"/>
      <c r="AHK57" s="18"/>
      <c r="AHL57" s="18"/>
      <c r="AHM57" s="18"/>
      <c r="AHN57" s="18"/>
      <c r="AHO57" s="18"/>
      <c r="AHP57" s="18"/>
      <c r="AHQ57" s="18"/>
      <c r="AHR57" s="18"/>
      <c r="AHS57" s="18"/>
      <c r="AHT57" s="18"/>
      <c r="AHU57" s="18"/>
      <c r="AHV57" s="18"/>
      <c r="AHW57" s="18"/>
      <c r="AHX57" s="18"/>
      <c r="AHY57" s="18"/>
      <c r="AHZ57" s="18"/>
      <c r="AIA57" s="18"/>
      <c r="AIB57" s="18"/>
      <c r="AIC57" s="18"/>
      <c r="AID57" s="18"/>
      <c r="AIE57" s="18"/>
      <c r="AIF57" s="18"/>
      <c r="AIG57" s="18"/>
      <c r="AIH57" s="18"/>
      <c r="AII57" s="18"/>
      <c r="AIJ57" s="18"/>
      <c r="AIK57" s="18"/>
      <c r="AIL57" s="18"/>
      <c r="AIM57" s="18"/>
      <c r="AIN57" s="18"/>
      <c r="AIO57" s="18"/>
      <c r="AIP57" s="18"/>
      <c r="AIQ57" s="18"/>
      <c r="AIR57" s="18"/>
      <c r="AIS57" s="18"/>
      <c r="AIT57" s="18"/>
      <c r="AIU57" s="18"/>
      <c r="AIV57" s="18"/>
      <c r="AIW57" s="18"/>
      <c r="AIX57" s="18"/>
      <c r="AIY57" s="18"/>
      <c r="AIZ57" s="18"/>
      <c r="AJA57" s="18"/>
      <c r="AJB57" s="18"/>
      <c r="AJC57" s="18"/>
      <c r="AJD57" s="18"/>
      <c r="AJE57" s="18"/>
      <c r="AJF57" s="18"/>
      <c r="AJG57" s="18"/>
      <c r="AJH57" s="18"/>
      <c r="AJI57" s="18"/>
      <c r="AJJ57" s="18"/>
      <c r="AJK57" s="18"/>
      <c r="AJL57" s="18"/>
      <c r="AJM57" s="18"/>
      <c r="AJN57" s="18"/>
      <c r="AJO57" s="18"/>
      <c r="AJP57" s="18"/>
      <c r="AJQ57" s="18"/>
      <c r="AJR57" s="18"/>
      <c r="AJS57" s="18"/>
      <c r="AJT57" s="18"/>
      <c r="AJU57" s="18"/>
      <c r="AJV57" s="18"/>
      <c r="AJW57" s="18"/>
      <c r="AJX57" s="18"/>
      <c r="AJY57" s="18"/>
      <c r="AJZ57" s="18"/>
      <c r="AKA57" s="18"/>
      <c r="AKB57" s="18"/>
      <c r="AKC57" s="18"/>
      <c r="AKD57" s="18"/>
      <c r="AKE57" s="18"/>
      <c r="AKF57" s="18"/>
      <c r="AKG57" s="18"/>
      <c r="AKH57" s="18"/>
      <c r="AKI57" s="18"/>
      <c r="AKJ57" s="18"/>
      <c r="AKK57" s="18"/>
      <c r="AKL57" s="18"/>
      <c r="AKM57" s="18"/>
      <c r="AKN57" s="18"/>
      <c r="AKO57" s="18"/>
      <c r="AKP57" s="18"/>
      <c r="AKQ57" s="18"/>
      <c r="AKR57" s="18"/>
      <c r="AKS57" s="18"/>
      <c r="AKT57" s="18"/>
      <c r="AKU57" s="18"/>
      <c r="AKV57" s="18"/>
      <c r="AKW57" s="18"/>
      <c r="AKX57" s="18"/>
      <c r="AKY57" s="18"/>
      <c r="AKZ57" s="18"/>
      <c r="ALA57" s="18"/>
      <c r="ALB57" s="18"/>
      <c r="ALC57" s="18"/>
      <c r="ALD57" s="18"/>
      <c r="ALE57" s="18"/>
      <c r="ALF57" s="18"/>
      <c r="ALG57" s="18"/>
      <c r="ALH57" s="18"/>
      <c r="ALI57" s="18"/>
      <c r="ALJ57" s="18"/>
      <c r="ALK57" s="18"/>
      <c r="ALL57" s="18"/>
      <c r="ALM57" s="18"/>
      <c r="ALN57" s="18"/>
      <c r="ALO57" s="18"/>
      <c r="ALP57" s="18"/>
      <c r="ALQ57" s="18"/>
      <c r="ALR57" s="18"/>
      <c r="ALS57" s="18"/>
      <c r="ALT57" s="18"/>
      <c r="ALU57" s="18"/>
      <c r="ALV57" s="18"/>
      <c r="ALW57" s="18"/>
      <c r="ALX57" s="18"/>
      <c r="ALY57" s="18"/>
      <c r="ALZ57" s="18"/>
      <c r="AMA57" s="18"/>
      <c r="AMB57" s="18"/>
      <c r="AMC57" s="18"/>
      <c r="AMD57" s="18"/>
      <c r="AME57" s="18"/>
      <c r="AMF57" s="18"/>
      <c r="AMG57" s="18"/>
      <c r="AMH57" s="18"/>
      <c r="AMI57" s="18"/>
      <c r="AMJ57" s="18"/>
    </row>
    <row r="58" spans="1:1024" ht="19.5" customHeight="1" x14ac:dyDescent="0.25">
      <c r="A58" s="259" t="s">
        <v>153</v>
      </c>
      <c r="B58" s="264"/>
      <c r="C58" s="264"/>
      <c r="D58" s="265"/>
      <c r="E58" s="213">
        <v>500000</v>
      </c>
      <c r="F58" s="154"/>
      <c r="G58" s="233"/>
      <c r="H58" s="234"/>
      <c r="I58" s="234"/>
      <c r="J58" s="235"/>
      <c r="K58" s="171"/>
      <c r="L58" s="159"/>
      <c r="M58" s="107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  <c r="ADB58" s="18"/>
      <c r="ADC58" s="18"/>
      <c r="ADD58" s="18"/>
      <c r="ADE58" s="18"/>
      <c r="ADF58" s="18"/>
      <c r="ADG58" s="18"/>
      <c r="ADH58" s="18"/>
      <c r="ADI58" s="18"/>
      <c r="ADJ58" s="18"/>
      <c r="ADK58" s="18"/>
      <c r="ADL58" s="18"/>
      <c r="ADM58" s="18"/>
      <c r="ADN58" s="18"/>
      <c r="ADO58" s="18"/>
      <c r="ADP58" s="18"/>
      <c r="ADQ58" s="18"/>
      <c r="ADR58" s="18"/>
      <c r="ADS58" s="18"/>
      <c r="ADT58" s="18"/>
      <c r="ADU58" s="18"/>
      <c r="ADV58" s="18"/>
      <c r="ADW58" s="18"/>
      <c r="ADX58" s="18"/>
      <c r="ADY58" s="18"/>
      <c r="ADZ58" s="18"/>
      <c r="AEA58" s="18"/>
      <c r="AEB58" s="18"/>
      <c r="AEC58" s="18"/>
      <c r="AED58" s="18"/>
      <c r="AEE58" s="18"/>
      <c r="AEF58" s="18"/>
      <c r="AEG58" s="18"/>
      <c r="AEH58" s="18"/>
      <c r="AEI58" s="18"/>
      <c r="AEJ58" s="18"/>
      <c r="AEK58" s="18"/>
      <c r="AEL58" s="18"/>
      <c r="AEM58" s="18"/>
      <c r="AEN58" s="18"/>
      <c r="AEO58" s="18"/>
      <c r="AEP58" s="18"/>
      <c r="AEQ58" s="18"/>
      <c r="AER58" s="18"/>
      <c r="AES58" s="18"/>
      <c r="AET58" s="18"/>
      <c r="AEU58" s="18"/>
      <c r="AEV58" s="18"/>
      <c r="AEW58" s="18"/>
      <c r="AEX58" s="18"/>
      <c r="AEY58" s="18"/>
      <c r="AEZ58" s="18"/>
      <c r="AFA58" s="18"/>
      <c r="AFB58" s="18"/>
      <c r="AFC58" s="18"/>
      <c r="AFD58" s="18"/>
      <c r="AFE58" s="18"/>
      <c r="AFF58" s="18"/>
      <c r="AFG58" s="18"/>
      <c r="AFH58" s="18"/>
      <c r="AFI58" s="18"/>
      <c r="AFJ58" s="18"/>
      <c r="AFK58" s="18"/>
      <c r="AFL58" s="18"/>
      <c r="AFM58" s="18"/>
      <c r="AFN58" s="18"/>
      <c r="AFO58" s="18"/>
      <c r="AFP58" s="18"/>
      <c r="AFQ58" s="18"/>
      <c r="AFR58" s="18"/>
      <c r="AFS58" s="18"/>
      <c r="AFT58" s="18"/>
      <c r="AFU58" s="18"/>
      <c r="AFV58" s="18"/>
      <c r="AFW58" s="18"/>
      <c r="AFX58" s="18"/>
      <c r="AFY58" s="18"/>
      <c r="AFZ58" s="18"/>
      <c r="AGA58" s="18"/>
      <c r="AGB58" s="18"/>
      <c r="AGC58" s="18"/>
      <c r="AGD58" s="18"/>
      <c r="AGE58" s="18"/>
      <c r="AGF58" s="18"/>
      <c r="AGG58" s="18"/>
      <c r="AGH58" s="18"/>
      <c r="AGI58" s="18"/>
      <c r="AGJ58" s="18"/>
      <c r="AGK58" s="18"/>
      <c r="AGL58" s="18"/>
      <c r="AGM58" s="18"/>
      <c r="AGN58" s="18"/>
      <c r="AGO58" s="18"/>
      <c r="AGP58" s="18"/>
      <c r="AGQ58" s="18"/>
      <c r="AGR58" s="18"/>
      <c r="AGS58" s="18"/>
      <c r="AGT58" s="18"/>
      <c r="AGU58" s="18"/>
      <c r="AGV58" s="18"/>
      <c r="AGW58" s="18"/>
      <c r="AGX58" s="18"/>
      <c r="AGY58" s="18"/>
      <c r="AGZ58" s="18"/>
      <c r="AHA58" s="18"/>
      <c r="AHB58" s="18"/>
      <c r="AHC58" s="18"/>
      <c r="AHD58" s="18"/>
      <c r="AHE58" s="18"/>
      <c r="AHF58" s="18"/>
      <c r="AHG58" s="18"/>
      <c r="AHH58" s="18"/>
      <c r="AHI58" s="18"/>
      <c r="AHJ58" s="18"/>
      <c r="AHK58" s="18"/>
      <c r="AHL58" s="18"/>
      <c r="AHM58" s="18"/>
      <c r="AHN58" s="18"/>
      <c r="AHO58" s="18"/>
      <c r="AHP58" s="18"/>
      <c r="AHQ58" s="18"/>
      <c r="AHR58" s="18"/>
      <c r="AHS58" s="18"/>
      <c r="AHT58" s="18"/>
      <c r="AHU58" s="18"/>
      <c r="AHV58" s="18"/>
      <c r="AHW58" s="18"/>
      <c r="AHX58" s="18"/>
      <c r="AHY58" s="18"/>
      <c r="AHZ58" s="18"/>
      <c r="AIA58" s="18"/>
      <c r="AIB58" s="18"/>
      <c r="AIC58" s="18"/>
      <c r="AID58" s="18"/>
      <c r="AIE58" s="18"/>
      <c r="AIF58" s="18"/>
      <c r="AIG58" s="18"/>
      <c r="AIH58" s="18"/>
      <c r="AII58" s="18"/>
      <c r="AIJ58" s="18"/>
      <c r="AIK58" s="18"/>
      <c r="AIL58" s="18"/>
      <c r="AIM58" s="18"/>
      <c r="AIN58" s="18"/>
      <c r="AIO58" s="18"/>
      <c r="AIP58" s="18"/>
      <c r="AIQ58" s="18"/>
      <c r="AIR58" s="18"/>
      <c r="AIS58" s="18"/>
      <c r="AIT58" s="18"/>
      <c r="AIU58" s="18"/>
      <c r="AIV58" s="18"/>
      <c r="AIW58" s="18"/>
      <c r="AIX58" s="18"/>
      <c r="AIY58" s="18"/>
      <c r="AIZ58" s="18"/>
      <c r="AJA58" s="18"/>
      <c r="AJB58" s="18"/>
      <c r="AJC58" s="18"/>
      <c r="AJD58" s="18"/>
      <c r="AJE58" s="18"/>
      <c r="AJF58" s="18"/>
      <c r="AJG58" s="18"/>
      <c r="AJH58" s="18"/>
      <c r="AJI58" s="18"/>
      <c r="AJJ58" s="18"/>
      <c r="AJK58" s="18"/>
      <c r="AJL58" s="18"/>
      <c r="AJM58" s="18"/>
      <c r="AJN58" s="18"/>
      <c r="AJO58" s="18"/>
      <c r="AJP58" s="18"/>
      <c r="AJQ58" s="18"/>
      <c r="AJR58" s="18"/>
      <c r="AJS58" s="18"/>
      <c r="AJT58" s="18"/>
      <c r="AJU58" s="18"/>
      <c r="AJV58" s="18"/>
      <c r="AJW58" s="18"/>
      <c r="AJX58" s="18"/>
      <c r="AJY58" s="18"/>
      <c r="AJZ58" s="18"/>
      <c r="AKA58" s="18"/>
      <c r="AKB58" s="18"/>
      <c r="AKC58" s="18"/>
      <c r="AKD58" s="18"/>
      <c r="AKE58" s="18"/>
      <c r="AKF58" s="18"/>
      <c r="AKG58" s="18"/>
      <c r="AKH58" s="18"/>
      <c r="AKI58" s="18"/>
      <c r="AKJ58" s="18"/>
      <c r="AKK58" s="18"/>
      <c r="AKL58" s="18"/>
      <c r="AKM58" s="18"/>
      <c r="AKN58" s="18"/>
      <c r="AKO58" s="18"/>
      <c r="AKP58" s="18"/>
      <c r="AKQ58" s="18"/>
      <c r="AKR58" s="18"/>
      <c r="AKS58" s="18"/>
      <c r="AKT58" s="18"/>
      <c r="AKU58" s="18"/>
      <c r="AKV58" s="18"/>
      <c r="AKW58" s="18"/>
      <c r="AKX58" s="18"/>
      <c r="AKY58" s="18"/>
      <c r="AKZ58" s="18"/>
      <c r="ALA58" s="18"/>
      <c r="ALB58" s="18"/>
      <c r="ALC58" s="18"/>
      <c r="ALD58" s="18"/>
      <c r="ALE58" s="18"/>
      <c r="ALF58" s="18"/>
      <c r="ALG58" s="18"/>
      <c r="ALH58" s="18"/>
      <c r="ALI58" s="18"/>
      <c r="ALJ58" s="18"/>
      <c r="ALK58" s="18"/>
      <c r="ALL58" s="18"/>
      <c r="ALM58" s="18"/>
      <c r="ALN58" s="18"/>
      <c r="ALO58" s="18"/>
      <c r="ALP58" s="18"/>
      <c r="ALQ58" s="18"/>
      <c r="ALR58" s="18"/>
      <c r="ALS58" s="18"/>
      <c r="ALT58" s="18"/>
      <c r="ALU58" s="18"/>
      <c r="ALV58" s="18"/>
      <c r="ALW58" s="18"/>
      <c r="ALX58" s="18"/>
      <c r="ALY58" s="18"/>
      <c r="ALZ58" s="18"/>
      <c r="AMA58" s="18"/>
      <c r="AMB58" s="18"/>
      <c r="AMC58" s="18"/>
      <c r="AMD58" s="18"/>
      <c r="AME58" s="18"/>
      <c r="AMF58" s="18"/>
      <c r="AMG58" s="18"/>
      <c r="AMH58" s="18"/>
      <c r="AMI58" s="18"/>
      <c r="AMJ58" s="18"/>
    </row>
    <row r="59" spans="1:1024" ht="15" customHeight="1" x14ac:dyDescent="0.25">
      <c r="A59" s="254" t="s">
        <v>42</v>
      </c>
      <c r="B59" s="254"/>
      <c r="C59" s="254"/>
      <c r="D59" s="254"/>
      <c r="E59" s="157">
        <f>SUM(E56:E58)</f>
        <v>1500000</v>
      </c>
      <c r="F59" s="158">
        <v>1500000</v>
      </c>
      <c r="G59" s="254" t="s">
        <v>43</v>
      </c>
      <c r="H59" s="254"/>
      <c r="I59" s="254"/>
      <c r="J59" s="254"/>
      <c r="K59" s="171">
        <f>SUM(K56:K57)</f>
        <v>1500000</v>
      </c>
      <c r="L59" s="159">
        <f>SUM(L56:L57)</f>
        <v>1500000</v>
      </c>
      <c r="M59" s="107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  <c r="ADA59" s="18"/>
      <c r="ADB59" s="18"/>
      <c r="ADC59" s="18"/>
      <c r="ADD59" s="18"/>
      <c r="ADE59" s="18"/>
      <c r="ADF59" s="18"/>
      <c r="ADG59" s="18"/>
      <c r="ADH59" s="18"/>
      <c r="ADI59" s="18"/>
      <c r="ADJ59" s="18"/>
      <c r="ADK59" s="18"/>
      <c r="ADL59" s="18"/>
      <c r="ADM59" s="18"/>
      <c r="ADN59" s="18"/>
      <c r="ADO59" s="18"/>
      <c r="ADP59" s="18"/>
      <c r="ADQ59" s="18"/>
      <c r="ADR59" s="18"/>
      <c r="ADS59" s="18"/>
      <c r="ADT59" s="18"/>
      <c r="ADU59" s="18"/>
      <c r="ADV59" s="18"/>
      <c r="ADW59" s="18"/>
      <c r="ADX59" s="18"/>
      <c r="ADY59" s="18"/>
      <c r="ADZ59" s="18"/>
      <c r="AEA59" s="18"/>
      <c r="AEB59" s="18"/>
      <c r="AEC59" s="18"/>
      <c r="AED59" s="18"/>
      <c r="AEE59" s="18"/>
      <c r="AEF59" s="18"/>
      <c r="AEG59" s="18"/>
      <c r="AEH59" s="18"/>
      <c r="AEI59" s="18"/>
      <c r="AEJ59" s="18"/>
      <c r="AEK59" s="18"/>
      <c r="AEL59" s="18"/>
      <c r="AEM59" s="18"/>
      <c r="AEN59" s="18"/>
      <c r="AEO59" s="18"/>
      <c r="AEP59" s="18"/>
      <c r="AEQ59" s="18"/>
      <c r="AER59" s="18"/>
      <c r="AES59" s="18"/>
      <c r="AET59" s="18"/>
      <c r="AEU59" s="18"/>
      <c r="AEV59" s="18"/>
      <c r="AEW59" s="18"/>
      <c r="AEX59" s="18"/>
      <c r="AEY59" s="18"/>
      <c r="AEZ59" s="18"/>
      <c r="AFA59" s="18"/>
      <c r="AFB59" s="18"/>
      <c r="AFC59" s="18"/>
      <c r="AFD59" s="18"/>
      <c r="AFE59" s="18"/>
      <c r="AFF59" s="18"/>
      <c r="AFG59" s="18"/>
      <c r="AFH59" s="18"/>
      <c r="AFI59" s="18"/>
      <c r="AFJ59" s="18"/>
      <c r="AFK59" s="18"/>
      <c r="AFL59" s="18"/>
      <c r="AFM59" s="18"/>
      <c r="AFN59" s="18"/>
      <c r="AFO59" s="18"/>
      <c r="AFP59" s="18"/>
      <c r="AFQ59" s="18"/>
      <c r="AFR59" s="18"/>
      <c r="AFS59" s="18"/>
      <c r="AFT59" s="18"/>
      <c r="AFU59" s="18"/>
      <c r="AFV59" s="18"/>
      <c r="AFW59" s="18"/>
      <c r="AFX59" s="18"/>
      <c r="AFY59" s="18"/>
      <c r="AFZ59" s="18"/>
      <c r="AGA59" s="18"/>
      <c r="AGB59" s="18"/>
      <c r="AGC59" s="18"/>
      <c r="AGD59" s="18"/>
      <c r="AGE59" s="18"/>
      <c r="AGF59" s="18"/>
      <c r="AGG59" s="18"/>
      <c r="AGH59" s="18"/>
      <c r="AGI59" s="18"/>
      <c r="AGJ59" s="18"/>
      <c r="AGK59" s="18"/>
      <c r="AGL59" s="18"/>
      <c r="AGM59" s="18"/>
      <c r="AGN59" s="18"/>
      <c r="AGO59" s="18"/>
      <c r="AGP59" s="18"/>
      <c r="AGQ59" s="18"/>
      <c r="AGR59" s="18"/>
      <c r="AGS59" s="18"/>
      <c r="AGT59" s="18"/>
      <c r="AGU59" s="18"/>
      <c r="AGV59" s="18"/>
      <c r="AGW59" s="18"/>
      <c r="AGX59" s="18"/>
      <c r="AGY59" s="18"/>
      <c r="AGZ59" s="18"/>
      <c r="AHA59" s="18"/>
      <c r="AHB59" s="18"/>
      <c r="AHC59" s="18"/>
      <c r="AHD59" s="18"/>
      <c r="AHE59" s="18"/>
      <c r="AHF59" s="18"/>
      <c r="AHG59" s="18"/>
      <c r="AHH59" s="18"/>
      <c r="AHI59" s="18"/>
      <c r="AHJ59" s="18"/>
      <c r="AHK59" s="18"/>
      <c r="AHL59" s="18"/>
      <c r="AHM59" s="18"/>
      <c r="AHN59" s="18"/>
      <c r="AHO59" s="18"/>
      <c r="AHP59" s="18"/>
      <c r="AHQ59" s="18"/>
      <c r="AHR59" s="18"/>
      <c r="AHS59" s="18"/>
      <c r="AHT59" s="18"/>
      <c r="AHU59" s="18"/>
      <c r="AHV59" s="18"/>
      <c r="AHW59" s="18"/>
      <c r="AHX59" s="18"/>
      <c r="AHY59" s="18"/>
      <c r="AHZ59" s="18"/>
      <c r="AIA59" s="18"/>
      <c r="AIB59" s="18"/>
      <c r="AIC59" s="18"/>
      <c r="AID59" s="18"/>
      <c r="AIE59" s="18"/>
      <c r="AIF59" s="18"/>
      <c r="AIG59" s="18"/>
      <c r="AIH59" s="18"/>
      <c r="AII59" s="18"/>
      <c r="AIJ59" s="18"/>
      <c r="AIK59" s="18"/>
      <c r="AIL59" s="18"/>
      <c r="AIM59" s="18"/>
      <c r="AIN59" s="18"/>
      <c r="AIO59" s="18"/>
      <c r="AIP59" s="18"/>
      <c r="AIQ59" s="18"/>
      <c r="AIR59" s="18"/>
      <c r="AIS59" s="18"/>
      <c r="AIT59" s="18"/>
      <c r="AIU59" s="18"/>
      <c r="AIV59" s="18"/>
      <c r="AIW59" s="18"/>
      <c r="AIX59" s="18"/>
      <c r="AIY59" s="18"/>
      <c r="AIZ59" s="18"/>
      <c r="AJA59" s="18"/>
      <c r="AJB59" s="18"/>
      <c r="AJC59" s="18"/>
      <c r="AJD59" s="18"/>
      <c r="AJE59" s="18"/>
      <c r="AJF59" s="18"/>
      <c r="AJG59" s="18"/>
      <c r="AJH59" s="18"/>
      <c r="AJI59" s="18"/>
      <c r="AJJ59" s="18"/>
      <c r="AJK59" s="18"/>
      <c r="AJL59" s="18"/>
      <c r="AJM59" s="18"/>
      <c r="AJN59" s="18"/>
      <c r="AJO59" s="18"/>
      <c r="AJP59" s="18"/>
      <c r="AJQ59" s="18"/>
      <c r="AJR59" s="18"/>
      <c r="AJS59" s="18"/>
      <c r="AJT59" s="18"/>
      <c r="AJU59" s="18"/>
      <c r="AJV59" s="18"/>
      <c r="AJW59" s="18"/>
      <c r="AJX59" s="18"/>
      <c r="AJY59" s="18"/>
      <c r="AJZ59" s="18"/>
      <c r="AKA59" s="18"/>
      <c r="AKB59" s="18"/>
      <c r="AKC59" s="18"/>
      <c r="AKD59" s="18"/>
      <c r="AKE59" s="18"/>
      <c r="AKF59" s="18"/>
      <c r="AKG59" s="18"/>
      <c r="AKH59" s="18"/>
      <c r="AKI59" s="18"/>
      <c r="AKJ59" s="18"/>
      <c r="AKK59" s="18"/>
      <c r="AKL59" s="18"/>
      <c r="AKM59" s="18"/>
      <c r="AKN59" s="18"/>
      <c r="AKO59" s="18"/>
      <c r="AKP59" s="18"/>
      <c r="AKQ59" s="18"/>
      <c r="AKR59" s="18"/>
      <c r="AKS59" s="18"/>
      <c r="AKT59" s="18"/>
      <c r="AKU59" s="18"/>
      <c r="AKV59" s="18"/>
      <c r="AKW59" s="18"/>
      <c r="AKX59" s="18"/>
      <c r="AKY59" s="18"/>
      <c r="AKZ59" s="18"/>
      <c r="ALA59" s="18"/>
      <c r="ALB59" s="18"/>
      <c r="ALC59" s="18"/>
      <c r="ALD59" s="18"/>
      <c r="ALE59" s="18"/>
      <c r="ALF59" s="18"/>
      <c r="ALG59" s="18"/>
      <c r="ALH59" s="18"/>
      <c r="ALI59" s="18"/>
      <c r="ALJ59" s="18"/>
      <c r="ALK59" s="18"/>
      <c r="ALL59" s="18"/>
      <c r="ALM59" s="18"/>
      <c r="ALN59" s="18"/>
      <c r="ALO59" s="18"/>
      <c r="ALP59" s="18"/>
      <c r="ALQ59" s="18"/>
      <c r="ALR59" s="18"/>
      <c r="ALS59" s="18"/>
      <c r="ALT59" s="18"/>
      <c r="ALU59" s="18"/>
      <c r="ALV59" s="18"/>
      <c r="ALW59" s="18"/>
      <c r="ALX59" s="18"/>
      <c r="ALY59" s="18"/>
      <c r="ALZ59" s="18"/>
      <c r="AMA59" s="18"/>
      <c r="AMB59" s="18"/>
      <c r="AMC59" s="18"/>
      <c r="AMD59" s="18"/>
      <c r="AME59" s="18"/>
      <c r="AMF59" s="18"/>
      <c r="AMG59" s="18"/>
      <c r="AMH59" s="18"/>
      <c r="AMI59" s="18"/>
      <c r="AMJ59" s="18"/>
    </row>
    <row r="60" spans="1:1024" ht="15.75" x14ac:dyDescent="0.25">
      <c r="A60" s="174"/>
      <c r="B60" s="175"/>
      <c r="C60" s="175"/>
      <c r="D60" s="175"/>
      <c r="E60" s="157"/>
      <c r="F60" s="159"/>
      <c r="G60" s="175"/>
      <c r="H60" s="150"/>
      <c r="I60" s="150"/>
      <c r="J60" s="150"/>
      <c r="K60" s="171"/>
      <c r="L60" s="159"/>
      <c r="M60" s="107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  <c r="PC60" s="18"/>
      <c r="PD60" s="18"/>
      <c r="PE60" s="18"/>
      <c r="PF60" s="18"/>
      <c r="PG60" s="18"/>
      <c r="PH60" s="18"/>
      <c r="PI60" s="18"/>
      <c r="PJ60" s="18"/>
      <c r="PK60" s="18"/>
      <c r="PL60" s="18"/>
      <c r="PM60" s="18"/>
      <c r="PN60" s="18"/>
      <c r="PO60" s="18"/>
      <c r="PP60" s="18"/>
      <c r="PQ60" s="18"/>
      <c r="PR60" s="18"/>
      <c r="PS60" s="18"/>
      <c r="PT60" s="18"/>
      <c r="PU60" s="18"/>
      <c r="PV60" s="18"/>
      <c r="PW60" s="18"/>
      <c r="PX60" s="18"/>
      <c r="PY60" s="18"/>
      <c r="PZ60" s="18"/>
      <c r="QA60" s="18"/>
      <c r="QB60" s="18"/>
      <c r="QC60" s="18"/>
      <c r="QD60" s="18"/>
      <c r="QE60" s="18"/>
      <c r="QF60" s="18"/>
      <c r="QG60" s="18"/>
      <c r="QH60" s="18"/>
      <c r="QI60" s="18"/>
      <c r="QJ60" s="18"/>
      <c r="QK60" s="18"/>
      <c r="QL60" s="18"/>
      <c r="QM60" s="18"/>
      <c r="QN60" s="18"/>
      <c r="QO60" s="18"/>
      <c r="QP60" s="18"/>
      <c r="QQ60" s="18"/>
      <c r="QR60" s="18"/>
      <c r="QS60" s="18"/>
      <c r="QT60" s="18"/>
      <c r="QU60" s="18"/>
      <c r="QV60" s="18"/>
      <c r="QW60" s="18"/>
      <c r="QX60" s="18"/>
      <c r="QY60" s="18"/>
      <c r="QZ60" s="18"/>
      <c r="RA60" s="18"/>
      <c r="RB60" s="18"/>
      <c r="RC60" s="18"/>
      <c r="RD60" s="18"/>
      <c r="RE60" s="18"/>
      <c r="RF60" s="18"/>
      <c r="RG60" s="18"/>
      <c r="RH60" s="18"/>
      <c r="RI60" s="18"/>
      <c r="RJ60" s="18"/>
      <c r="RK60" s="18"/>
      <c r="RL60" s="18"/>
      <c r="RM60" s="18"/>
      <c r="RN60" s="18"/>
      <c r="RO60" s="18"/>
      <c r="RP60" s="18"/>
      <c r="RQ60" s="18"/>
      <c r="RR60" s="18"/>
      <c r="RS60" s="18"/>
      <c r="RT60" s="18"/>
      <c r="RU60" s="18"/>
      <c r="RV60" s="18"/>
      <c r="RW60" s="18"/>
      <c r="RX60" s="18"/>
      <c r="RY60" s="18"/>
      <c r="RZ60" s="18"/>
      <c r="SA60" s="18"/>
      <c r="SB60" s="18"/>
      <c r="SC60" s="18"/>
      <c r="SD60" s="18"/>
      <c r="SE60" s="18"/>
      <c r="SF60" s="18"/>
      <c r="SG60" s="18"/>
      <c r="SH60" s="18"/>
      <c r="SI60" s="18"/>
      <c r="SJ60" s="18"/>
      <c r="SK60" s="18"/>
      <c r="SL60" s="18"/>
      <c r="SM60" s="18"/>
      <c r="SN60" s="18"/>
      <c r="SO60" s="18"/>
      <c r="SP60" s="18"/>
      <c r="SQ60" s="18"/>
      <c r="SR60" s="18"/>
      <c r="SS60" s="18"/>
      <c r="ST60" s="18"/>
      <c r="SU60" s="18"/>
      <c r="SV60" s="18"/>
      <c r="SW60" s="18"/>
      <c r="SX60" s="18"/>
      <c r="SY60" s="18"/>
      <c r="SZ60" s="18"/>
      <c r="TA60" s="18"/>
      <c r="TB60" s="18"/>
      <c r="TC60" s="18"/>
      <c r="TD60" s="18"/>
      <c r="TE60" s="18"/>
      <c r="TF60" s="18"/>
      <c r="TG60" s="18"/>
      <c r="TH60" s="18"/>
      <c r="TI60" s="18"/>
      <c r="TJ60" s="18"/>
      <c r="TK60" s="18"/>
      <c r="TL60" s="18"/>
      <c r="TM60" s="18"/>
      <c r="TN60" s="18"/>
      <c r="TO60" s="18"/>
      <c r="TP60" s="18"/>
      <c r="TQ60" s="18"/>
      <c r="TR60" s="18"/>
      <c r="TS60" s="18"/>
      <c r="TT60" s="18"/>
      <c r="TU60" s="18"/>
      <c r="TV60" s="18"/>
      <c r="TW60" s="18"/>
      <c r="TX60" s="18"/>
      <c r="TY60" s="18"/>
      <c r="TZ60" s="18"/>
      <c r="UA60" s="18"/>
      <c r="UB60" s="18"/>
      <c r="UC60" s="18"/>
      <c r="UD60" s="18"/>
      <c r="UE60" s="18"/>
      <c r="UF60" s="18"/>
      <c r="UG60" s="18"/>
      <c r="UH60" s="18"/>
      <c r="UI60" s="18"/>
      <c r="UJ60" s="18"/>
      <c r="UK60" s="18"/>
      <c r="UL60" s="18"/>
      <c r="UM60" s="18"/>
      <c r="UN60" s="18"/>
      <c r="UO60" s="18"/>
      <c r="UP60" s="18"/>
      <c r="UQ60" s="18"/>
      <c r="UR60" s="18"/>
      <c r="US60" s="18"/>
      <c r="UT60" s="18"/>
      <c r="UU60" s="18"/>
      <c r="UV60" s="18"/>
      <c r="UW60" s="18"/>
      <c r="UX60" s="18"/>
      <c r="UY60" s="18"/>
      <c r="UZ60" s="18"/>
      <c r="VA60" s="18"/>
      <c r="VB60" s="18"/>
      <c r="VC60" s="18"/>
      <c r="VD60" s="18"/>
      <c r="VE60" s="18"/>
      <c r="VF60" s="18"/>
      <c r="VG60" s="18"/>
      <c r="VH60" s="18"/>
      <c r="VI60" s="18"/>
      <c r="VJ60" s="18"/>
      <c r="VK60" s="18"/>
      <c r="VL60" s="18"/>
      <c r="VM60" s="18"/>
      <c r="VN60" s="18"/>
      <c r="VO60" s="18"/>
      <c r="VP60" s="18"/>
      <c r="VQ60" s="18"/>
      <c r="VR60" s="18"/>
      <c r="VS60" s="18"/>
      <c r="VT60" s="18"/>
      <c r="VU60" s="18"/>
      <c r="VV60" s="18"/>
      <c r="VW60" s="18"/>
      <c r="VX60" s="18"/>
      <c r="VY60" s="18"/>
      <c r="VZ60" s="18"/>
      <c r="WA60" s="18"/>
      <c r="WB60" s="18"/>
      <c r="WC60" s="18"/>
      <c r="WD60" s="18"/>
      <c r="WE60" s="18"/>
      <c r="WF60" s="18"/>
      <c r="WG60" s="18"/>
      <c r="WH60" s="18"/>
      <c r="WI60" s="18"/>
      <c r="WJ60" s="18"/>
      <c r="WK60" s="18"/>
      <c r="WL60" s="18"/>
      <c r="WM60" s="18"/>
      <c r="WN60" s="18"/>
      <c r="WO60" s="18"/>
      <c r="WP60" s="18"/>
      <c r="WQ60" s="18"/>
      <c r="WR60" s="18"/>
      <c r="WS60" s="18"/>
      <c r="WT60" s="18"/>
      <c r="WU60" s="18"/>
      <c r="WV60" s="18"/>
      <c r="WW60" s="18"/>
      <c r="WX60" s="18"/>
      <c r="WY60" s="18"/>
      <c r="WZ60" s="18"/>
      <c r="XA60" s="18"/>
      <c r="XB60" s="18"/>
      <c r="XC60" s="18"/>
      <c r="XD60" s="18"/>
      <c r="XE60" s="18"/>
      <c r="XF60" s="18"/>
      <c r="XG60" s="18"/>
      <c r="XH60" s="18"/>
      <c r="XI60" s="18"/>
      <c r="XJ60" s="18"/>
      <c r="XK60" s="18"/>
      <c r="XL60" s="18"/>
      <c r="XM60" s="18"/>
      <c r="XN60" s="18"/>
      <c r="XO60" s="18"/>
      <c r="XP60" s="18"/>
      <c r="XQ60" s="18"/>
      <c r="XR60" s="18"/>
      <c r="XS60" s="18"/>
      <c r="XT60" s="18"/>
      <c r="XU60" s="18"/>
      <c r="XV60" s="18"/>
      <c r="XW60" s="18"/>
      <c r="XX60" s="18"/>
      <c r="XY60" s="18"/>
      <c r="XZ60" s="18"/>
      <c r="YA60" s="18"/>
      <c r="YB60" s="18"/>
      <c r="YC60" s="18"/>
      <c r="YD60" s="18"/>
      <c r="YE60" s="18"/>
      <c r="YF60" s="18"/>
      <c r="YG60" s="18"/>
      <c r="YH60" s="18"/>
      <c r="YI60" s="18"/>
      <c r="YJ60" s="18"/>
      <c r="YK60" s="18"/>
      <c r="YL60" s="18"/>
      <c r="YM60" s="18"/>
      <c r="YN60" s="18"/>
      <c r="YO60" s="18"/>
      <c r="YP60" s="18"/>
      <c r="YQ60" s="18"/>
      <c r="YR60" s="18"/>
      <c r="YS60" s="18"/>
      <c r="YT60" s="18"/>
      <c r="YU60" s="18"/>
      <c r="YV60" s="18"/>
      <c r="YW60" s="18"/>
      <c r="YX60" s="18"/>
      <c r="YY60" s="18"/>
      <c r="YZ60" s="18"/>
      <c r="ZA60" s="18"/>
      <c r="ZB60" s="18"/>
      <c r="ZC60" s="18"/>
      <c r="ZD60" s="18"/>
      <c r="ZE60" s="18"/>
      <c r="ZF60" s="18"/>
      <c r="ZG60" s="18"/>
      <c r="ZH60" s="18"/>
      <c r="ZI60" s="18"/>
      <c r="ZJ60" s="18"/>
      <c r="ZK60" s="18"/>
      <c r="ZL60" s="18"/>
      <c r="ZM60" s="18"/>
      <c r="ZN60" s="18"/>
      <c r="ZO60" s="18"/>
      <c r="ZP60" s="18"/>
      <c r="ZQ60" s="18"/>
      <c r="ZR60" s="18"/>
      <c r="ZS60" s="18"/>
      <c r="ZT60" s="18"/>
      <c r="ZU60" s="18"/>
      <c r="ZV60" s="18"/>
      <c r="ZW60" s="18"/>
      <c r="ZX60" s="18"/>
      <c r="ZY60" s="18"/>
      <c r="ZZ60" s="18"/>
      <c r="AAA60" s="18"/>
      <c r="AAB60" s="18"/>
      <c r="AAC60" s="18"/>
      <c r="AAD60" s="18"/>
      <c r="AAE60" s="18"/>
      <c r="AAF60" s="18"/>
      <c r="AAG60" s="18"/>
      <c r="AAH60" s="18"/>
      <c r="AAI60" s="18"/>
      <c r="AAJ60" s="18"/>
      <c r="AAK60" s="18"/>
      <c r="AAL60" s="18"/>
      <c r="AAM60" s="18"/>
      <c r="AAN60" s="18"/>
      <c r="AAO60" s="18"/>
      <c r="AAP60" s="18"/>
      <c r="AAQ60" s="18"/>
      <c r="AAR60" s="18"/>
      <c r="AAS60" s="18"/>
      <c r="AAT60" s="18"/>
      <c r="AAU60" s="18"/>
      <c r="AAV60" s="18"/>
      <c r="AAW60" s="18"/>
      <c r="AAX60" s="18"/>
      <c r="AAY60" s="18"/>
      <c r="AAZ60" s="18"/>
      <c r="ABA60" s="18"/>
      <c r="ABB60" s="18"/>
      <c r="ABC60" s="18"/>
      <c r="ABD60" s="18"/>
      <c r="ABE60" s="18"/>
      <c r="ABF60" s="18"/>
      <c r="ABG60" s="18"/>
      <c r="ABH60" s="18"/>
      <c r="ABI60" s="18"/>
      <c r="ABJ60" s="18"/>
      <c r="ABK60" s="18"/>
      <c r="ABL60" s="18"/>
      <c r="ABM60" s="18"/>
      <c r="ABN60" s="18"/>
      <c r="ABO60" s="18"/>
      <c r="ABP60" s="18"/>
      <c r="ABQ60" s="18"/>
      <c r="ABR60" s="18"/>
      <c r="ABS60" s="18"/>
      <c r="ABT60" s="18"/>
      <c r="ABU60" s="18"/>
      <c r="ABV60" s="18"/>
      <c r="ABW60" s="18"/>
      <c r="ABX60" s="18"/>
      <c r="ABY60" s="18"/>
      <c r="ABZ60" s="18"/>
      <c r="ACA60" s="18"/>
      <c r="ACB60" s="18"/>
      <c r="ACC60" s="18"/>
      <c r="ACD60" s="18"/>
      <c r="ACE60" s="18"/>
      <c r="ACF60" s="18"/>
      <c r="ACG60" s="18"/>
      <c r="ACH60" s="18"/>
      <c r="ACI60" s="18"/>
      <c r="ACJ60" s="18"/>
      <c r="ACK60" s="18"/>
      <c r="ACL60" s="18"/>
      <c r="ACM60" s="18"/>
      <c r="ACN60" s="18"/>
      <c r="ACO60" s="18"/>
      <c r="ACP60" s="18"/>
      <c r="ACQ60" s="18"/>
      <c r="ACR60" s="18"/>
      <c r="ACS60" s="18"/>
      <c r="ACT60" s="18"/>
      <c r="ACU60" s="18"/>
      <c r="ACV60" s="18"/>
      <c r="ACW60" s="18"/>
      <c r="ACX60" s="18"/>
      <c r="ACY60" s="18"/>
      <c r="ACZ60" s="18"/>
      <c r="ADA60" s="18"/>
      <c r="ADB60" s="18"/>
      <c r="ADC60" s="18"/>
      <c r="ADD60" s="18"/>
      <c r="ADE60" s="18"/>
      <c r="ADF60" s="18"/>
      <c r="ADG60" s="18"/>
      <c r="ADH60" s="18"/>
      <c r="ADI60" s="18"/>
      <c r="ADJ60" s="18"/>
      <c r="ADK60" s="18"/>
      <c r="ADL60" s="18"/>
      <c r="ADM60" s="18"/>
      <c r="ADN60" s="18"/>
      <c r="ADO60" s="18"/>
      <c r="ADP60" s="18"/>
      <c r="ADQ60" s="18"/>
      <c r="ADR60" s="18"/>
      <c r="ADS60" s="18"/>
      <c r="ADT60" s="18"/>
      <c r="ADU60" s="18"/>
      <c r="ADV60" s="18"/>
      <c r="ADW60" s="18"/>
      <c r="ADX60" s="18"/>
      <c r="ADY60" s="18"/>
      <c r="ADZ60" s="18"/>
      <c r="AEA60" s="18"/>
      <c r="AEB60" s="18"/>
      <c r="AEC60" s="18"/>
      <c r="AED60" s="18"/>
      <c r="AEE60" s="18"/>
      <c r="AEF60" s="18"/>
      <c r="AEG60" s="18"/>
      <c r="AEH60" s="18"/>
      <c r="AEI60" s="18"/>
      <c r="AEJ60" s="18"/>
      <c r="AEK60" s="18"/>
      <c r="AEL60" s="18"/>
      <c r="AEM60" s="18"/>
      <c r="AEN60" s="18"/>
      <c r="AEO60" s="18"/>
      <c r="AEP60" s="18"/>
      <c r="AEQ60" s="18"/>
      <c r="AER60" s="18"/>
      <c r="AES60" s="18"/>
      <c r="AET60" s="18"/>
      <c r="AEU60" s="18"/>
      <c r="AEV60" s="18"/>
      <c r="AEW60" s="18"/>
      <c r="AEX60" s="18"/>
      <c r="AEY60" s="18"/>
      <c r="AEZ60" s="18"/>
      <c r="AFA60" s="18"/>
      <c r="AFB60" s="18"/>
      <c r="AFC60" s="18"/>
      <c r="AFD60" s="18"/>
      <c r="AFE60" s="18"/>
      <c r="AFF60" s="18"/>
      <c r="AFG60" s="18"/>
      <c r="AFH60" s="18"/>
      <c r="AFI60" s="18"/>
      <c r="AFJ60" s="18"/>
      <c r="AFK60" s="18"/>
      <c r="AFL60" s="18"/>
      <c r="AFM60" s="18"/>
      <c r="AFN60" s="18"/>
      <c r="AFO60" s="18"/>
      <c r="AFP60" s="18"/>
      <c r="AFQ60" s="18"/>
      <c r="AFR60" s="18"/>
      <c r="AFS60" s="18"/>
      <c r="AFT60" s="18"/>
      <c r="AFU60" s="18"/>
      <c r="AFV60" s="18"/>
      <c r="AFW60" s="18"/>
      <c r="AFX60" s="18"/>
      <c r="AFY60" s="18"/>
      <c r="AFZ60" s="18"/>
      <c r="AGA60" s="18"/>
      <c r="AGB60" s="18"/>
      <c r="AGC60" s="18"/>
      <c r="AGD60" s="18"/>
      <c r="AGE60" s="18"/>
      <c r="AGF60" s="18"/>
      <c r="AGG60" s="18"/>
      <c r="AGH60" s="18"/>
      <c r="AGI60" s="18"/>
      <c r="AGJ60" s="18"/>
      <c r="AGK60" s="18"/>
      <c r="AGL60" s="18"/>
      <c r="AGM60" s="18"/>
      <c r="AGN60" s="18"/>
      <c r="AGO60" s="18"/>
      <c r="AGP60" s="18"/>
      <c r="AGQ60" s="18"/>
      <c r="AGR60" s="18"/>
      <c r="AGS60" s="18"/>
      <c r="AGT60" s="18"/>
      <c r="AGU60" s="18"/>
      <c r="AGV60" s="18"/>
      <c r="AGW60" s="18"/>
      <c r="AGX60" s="18"/>
      <c r="AGY60" s="18"/>
      <c r="AGZ60" s="18"/>
      <c r="AHA60" s="18"/>
      <c r="AHB60" s="18"/>
      <c r="AHC60" s="18"/>
      <c r="AHD60" s="18"/>
      <c r="AHE60" s="18"/>
      <c r="AHF60" s="18"/>
      <c r="AHG60" s="18"/>
      <c r="AHH60" s="18"/>
      <c r="AHI60" s="18"/>
      <c r="AHJ60" s="18"/>
      <c r="AHK60" s="18"/>
      <c r="AHL60" s="18"/>
      <c r="AHM60" s="18"/>
      <c r="AHN60" s="18"/>
      <c r="AHO60" s="18"/>
      <c r="AHP60" s="18"/>
      <c r="AHQ60" s="18"/>
      <c r="AHR60" s="18"/>
      <c r="AHS60" s="18"/>
      <c r="AHT60" s="18"/>
      <c r="AHU60" s="18"/>
      <c r="AHV60" s="18"/>
      <c r="AHW60" s="18"/>
      <c r="AHX60" s="18"/>
      <c r="AHY60" s="18"/>
      <c r="AHZ60" s="18"/>
      <c r="AIA60" s="18"/>
      <c r="AIB60" s="18"/>
      <c r="AIC60" s="18"/>
      <c r="AID60" s="18"/>
      <c r="AIE60" s="18"/>
      <c r="AIF60" s="18"/>
      <c r="AIG60" s="18"/>
      <c r="AIH60" s="18"/>
      <c r="AII60" s="18"/>
      <c r="AIJ60" s="18"/>
      <c r="AIK60" s="18"/>
      <c r="AIL60" s="18"/>
      <c r="AIM60" s="18"/>
      <c r="AIN60" s="18"/>
      <c r="AIO60" s="18"/>
      <c r="AIP60" s="18"/>
      <c r="AIQ60" s="18"/>
      <c r="AIR60" s="18"/>
      <c r="AIS60" s="18"/>
      <c r="AIT60" s="18"/>
      <c r="AIU60" s="18"/>
      <c r="AIV60" s="18"/>
      <c r="AIW60" s="18"/>
      <c r="AIX60" s="18"/>
      <c r="AIY60" s="18"/>
      <c r="AIZ60" s="18"/>
      <c r="AJA60" s="18"/>
      <c r="AJB60" s="18"/>
      <c r="AJC60" s="18"/>
      <c r="AJD60" s="18"/>
      <c r="AJE60" s="18"/>
      <c r="AJF60" s="18"/>
      <c r="AJG60" s="18"/>
      <c r="AJH60" s="18"/>
      <c r="AJI60" s="18"/>
      <c r="AJJ60" s="18"/>
      <c r="AJK60" s="18"/>
      <c r="AJL60" s="18"/>
      <c r="AJM60" s="18"/>
      <c r="AJN60" s="18"/>
      <c r="AJO60" s="18"/>
      <c r="AJP60" s="18"/>
      <c r="AJQ60" s="18"/>
      <c r="AJR60" s="18"/>
      <c r="AJS60" s="18"/>
      <c r="AJT60" s="18"/>
      <c r="AJU60" s="18"/>
      <c r="AJV60" s="18"/>
      <c r="AJW60" s="18"/>
      <c r="AJX60" s="18"/>
      <c r="AJY60" s="18"/>
      <c r="AJZ60" s="18"/>
      <c r="AKA60" s="18"/>
      <c r="AKB60" s="18"/>
      <c r="AKC60" s="18"/>
      <c r="AKD60" s="18"/>
      <c r="AKE60" s="18"/>
      <c r="AKF60" s="18"/>
      <c r="AKG60" s="18"/>
      <c r="AKH60" s="18"/>
      <c r="AKI60" s="18"/>
      <c r="AKJ60" s="18"/>
      <c r="AKK60" s="18"/>
      <c r="AKL60" s="18"/>
      <c r="AKM60" s="18"/>
      <c r="AKN60" s="18"/>
      <c r="AKO60" s="18"/>
      <c r="AKP60" s="18"/>
      <c r="AKQ60" s="18"/>
      <c r="AKR60" s="18"/>
      <c r="AKS60" s="18"/>
      <c r="AKT60" s="18"/>
      <c r="AKU60" s="18"/>
      <c r="AKV60" s="18"/>
      <c r="AKW60" s="18"/>
      <c r="AKX60" s="18"/>
      <c r="AKY60" s="18"/>
      <c r="AKZ60" s="18"/>
      <c r="ALA60" s="18"/>
      <c r="ALB60" s="18"/>
      <c r="ALC60" s="18"/>
      <c r="ALD60" s="18"/>
      <c r="ALE60" s="18"/>
      <c r="ALF60" s="18"/>
      <c r="ALG60" s="18"/>
      <c r="ALH60" s="18"/>
      <c r="ALI60" s="18"/>
      <c r="ALJ60" s="18"/>
      <c r="ALK60" s="18"/>
      <c r="ALL60" s="18"/>
      <c r="ALM60" s="18"/>
      <c r="ALN60" s="18"/>
      <c r="ALO60" s="18"/>
      <c r="ALP60" s="18"/>
      <c r="ALQ60" s="18"/>
      <c r="ALR60" s="18"/>
      <c r="ALS60" s="18"/>
      <c r="ALT60" s="18"/>
      <c r="ALU60" s="18"/>
      <c r="ALV60" s="18"/>
      <c r="ALW60" s="18"/>
      <c r="ALX60" s="18"/>
      <c r="ALY60" s="18"/>
      <c r="ALZ60" s="18"/>
      <c r="AMA60" s="18"/>
      <c r="AMB60" s="18"/>
      <c r="AMC60" s="18"/>
      <c r="AMD60" s="18"/>
      <c r="AME60" s="18"/>
      <c r="AMF60" s="18"/>
      <c r="AMG60" s="18"/>
      <c r="AMH60" s="18"/>
      <c r="AMI60" s="18"/>
      <c r="AMJ60" s="18"/>
    </row>
    <row r="61" spans="1:1024" ht="15" customHeight="1" x14ac:dyDescent="0.25">
      <c r="A61" s="257" t="s">
        <v>44</v>
      </c>
      <c r="B61" s="257"/>
      <c r="C61" s="257"/>
      <c r="D61" s="257"/>
      <c r="E61" s="167">
        <f>E59+E53</f>
        <v>1620000</v>
      </c>
      <c r="F61" s="168">
        <f>F59+F53</f>
        <v>1662000</v>
      </c>
      <c r="G61" s="258" t="s">
        <v>45</v>
      </c>
      <c r="H61" s="258"/>
      <c r="I61" s="258"/>
      <c r="J61" s="258"/>
      <c r="K61" s="176">
        <f>K59+K53</f>
        <v>1620000</v>
      </c>
      <c r="L61" s="176">
        <f>L59+L53</f>
        <v>1662000</v>
      </c>
      <c r="M61" s="107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18"/>
      <c r="QE61" s="18"/>
      <c r="QF61" s="18"/>
      <c r="QG61" s="18"/>
      <c r="QH61" s="18"/>
      <c r="QI61" s="18"/>
      <c r="QJ61" s="18"/>
      <c r="QK61" s="18"/>
      <c r="QL61" s="18"/>
      <c r="QM61" s="18"/>
      <c r="QN61" s="18"/>
      <c r="QO61" s="18"/>
      <c r="QP61" s="18"/>
      <c r="QQ61" s="18"/>
      <c r="QR61" s="18"/>
      <c r="QS61" s="18"/>
      <c r="QT61" s="18"/>
      <c r="QU61" s="18"/>
      <c r="QV61" s="18"/>
      <c r="QW61" s="18"/>
      <c r="QX61" s="18"/>
      <c r="QY61" s="18"/>
      <c r="QZ61" s="18"/>
      <c r="RA61" s="18"/>
      <c r="RB61" s="18"/>
      <c r="RC61" s="18"/>
      <c r="RD61" s="18"/>
      <c r="RE61" s="18"/>
      <c r="RF61" s="18"/>
      <c r="RG61" s="18"/>
      <c r="RH61" s="18"/>
      <c r="RI61" s="18"/>
      <c r="RJ61" s="18"/>
      <c r="RK61" s="18"/>
      <c r="RL61" s="18"/>
      <c r="RM61" s="18"/>
      <c r="RN61" s="18"/>
      <c r="RO61" s="18"/>
      <c r="RP61" s="18"/>
      <c r="RQ61" s="18"/>
      <c r="RR61" s="18"/>
      <c r="RS61" s="18"/>
      <c r="RT61" s="18"/>
      <c r="RU61" s="18"/>
      <c r="RV61" s="18"/>
      <c r="RW61" s="18"/>
      <c r="RX61" s="18"/>
      <c r="RY61" s="18"/>
      <c r="RZ61" s="18"/>
      <c r="SA61" s="18"/>
      <c r="SB61" s="18"/>
      <c r="SC61" s="18"/>
      <c r="SD61" s="18"/>
      <c r="SE61" s="18"/>
      <c r="SF61" s="18"/>
      <c r="SG61" s="18"/>
      <c r="SH61" s="18"/>
      <c r="SI61" s="18"/>
      <c r="SJ61" s="18"/>
      <c r="SK61" s="18"/>
      <c r="SL61" s="18"/>
      <c r="SM61" s="18"/>
      <c r="SN61" s="18"/>
      <c r="SO61" s="18"/>
      <c r="SP61" s="18"/>
      <c r="SQ61" s="18"/>
      <c r="SR61" s="18"/>
      <c r="SS61" s="18"/>
      <c r="ST61" s="18"/>
      <c r="SU61" s="18"/>
      <c r="SV61" s="18"/>
      <c r="SW61" s="18"/>
      <c r="SX61" s="18"/>
      <c r="SY61" s="18"/>
      <c r="SZ61" s="18"/>
      <c r="TA61" s="18"/>
      <c r="TB61" s="18"/>
      <c r="TC61" s="18"/>
      <c r="TD61" s="18"/>
      <c r="TE61" s="18"/>
      <c r="TF61" s="18"/>
      <c r="TG61" s="18"/>
      <c r="TH61" s="18"/>
      <c r="TI61" s="18"/>
      <c r="TJ61" s="18"/>
      <c r="TK61" s="18"/>
      <c r="TL61" s="18"/>
      <c r="TM61" s="18"/>
      <c r="TN61" s="18"/>
      <c r="TO61" s="18"/>
      <c r="TP61" s="18"/>
      <c r="TQ61" s="18"/>
      <c r="TR61" s="18"/>
      <c r="TS61" s="18"/>
      <c r="TT61" s="18"/>
      <c r="TU61" s="18"/>
      <c r="TV61" s="18"/>
      <c r="TW61" s="18"/>
      <c r="TX61" s="18"/>
      <c r="TY61" s="18"/>
      <c r="TZ61" s="18"/>
      <c r="UA61" s="18"/>
      <c r="UB61" s="18"/>
      <c r="UC61" s="18"/>
      <c r="UD61" s="18"/>
      <c r="UE61" s="18"/>
      <c r="UF61" s="18"/>
      <c r="UG61" s="18"/>
      <c r="UH61" s="18"/>
      <c r="UI61" s="18"/>
      <c r="UJ61" s="18"/>
      <c r="UK61" s="18"/>
      <c r="UL61" s="18"/>
      <c r="UM61" s="18"/>
      <c r="UN61" s="18"/>
      <c r="UO61" s="18"/>
      <c r="UP61" s="18"/>
      <c r="UQ61" s="18"/>
      <c r="UR61" s="18"/>
      <c r="US61" s="18"/>
      <c r="UT61" s="18"/>
      <c r="UU61" s="18"/>
      <c r="UV61" s="18"/>
      <c r="UW61" s="18"/>
      <c r="UX61" s="18"/>
      <c r="UY61" s="18"/>
      <c r="UZ61" s="18"/>
      <c r="VA61" s="18"/>
      <c r="VB61" s="18"/>
      <c r="VC61" s="18"/>
      <c r="VD61" s="18"/>
      <c r="VE61" s="18"/>
      <c r="VF61" s="18"/>
      <c r="VG61" s="18"/>
      <c r="VH61" s="18"/>
      <c r="VI61" s="18"/>
      <c r="VJ61" s="18"/>
      <c r="VK61" s="18"/>
      <c r="VL61" s="18"/>
      <c r="VM61" s="18"/>
      <c r="VN61" s="18"/>
      <c r="VO61" s="18"/>
      <c r="VP61" s="18"/>
      <c r="VQ61" s="18"/>
      <c r="VR61" s="18"/>
      <c r="VS61" s="18"/>
      <c r="VT61" s="18"/>
      <c r="VU61" s="18"/>
      <c r="VV61" s="18"/>
      <c r="VW61" s="18"/>
      <c r="VX61" s="18"/>
      <c r="VY61" s="18"/>
      <c r="VZ61" s="18"/>
      <c r="WA61" s="18"/>
      <c r="WB61" s="18"/>
      <c r="WC61" s="18"/>
      <c r="WD61" s="18"/>
      <c r="WE61" s="18"/>
      <c r="WF61" s="18"/>
      <c r="WG61" s="18"/>
      <c r="WH61" s="18"/>
      <c r="WI61" s="18"/>
      <c r="WJ61" s="18"/>
      <c r="WK61" s="18"/>
      <c r="WL61" s="18"/>
      <c r="WM61" s="18"/>
      <c r="WN61" s="18"/>
      <c r="WO61" s="18"/>
      <c r="WP61" s="18"/>
      <c r="WQ61" s="18"/>
      <c r="WR61" s="18"/>
      <c r="WS61" s="18"/>
      <c r="WT61" s="18"/>
      <c r="WU61" s="18"/>
      <c r="WV61" s="18"/>
      <c r="WW61" s="18"/>
      <c r="WX61" s="18"/>
      <c r="WY61" s="18"/>
      <c r="WZ61" s="18"/>
      <c r="XA61" s="18"/>
      <c r="XB61" s="18"/>
      <c r="XC61" s="18"/>
      <c r="XD61" s="18"/>
      <c r="XE61" s="18"/>
      <c r="XF61" s="18"/>
      <c r="XG61" s="18"/>
      <c r="XH61" s="18"/>
      <c r="XI61" s="18"/>
      <c r="XJ61" s="18"/>
      <c r="XK61" s="18"/>
      <c r="XL61" s="18"/>
      <c r="XM61" s="18"/>
      <c r="XN61" s="18"/>
      <c r="XO61" s="18"/>
      <c r="XP61" s="18"/>
      <c r="XQ61" s="18"/>
      <c r="XR61" s="18"/>
      <c r="XS61" s="18"/>
      <c r="XT61" s="18"/>
      <c r="XU61" s="18"/>
      <c r="XV61" s="18"/>
      <c r="XW61" s="18"/>
      <c r="XX61" s="18"/>
      <c r="XY61" s="18"/>
      <c r="XZ61" s="18"/>
      <c r="YA61" s="18"/>
      <c r="YB61" s="18"/>
      <c r="YC61" s="18"/>
      <c r="YD61" s="18"/>
      <c r="YE61" s="18"/>
      <c r="YF61" s="18"/>
      <c r="YG61" s="18"/>
      <c r="YH61" s="18"/>
      <c r="YI61" s="18"/>
      <c r="YJ61" s="18"/>
      <c r="YK61" s="18"/>
      <c r="YL61" s="18"/>
      <c r="YM61" s="18"/>
      <c r="YN61" s="18"/>
      <c r="YO61" s="18"/>
      <c r="YP61" s="18"/>
      <c r="YQ61" s="18"/>
      <c r="YR61" s="18"/>
      <c r="YS61" s="18"/>
      <c r="YT61" s="18"/>
      <c r="YU61" s="18"/>
      <c r="YV61" s="18"/>
      <c r="YW61" s="18"/>
      <c r="YX61" s="18"/>
      <c r="YY61" s="18"/>
      <c r="YZ61" s="18"/>
      <c r="ZA61" s="18"/>
      <c r="ZB61" s="18"/>
      <c r="ZC61" s="18"/>
      <c r="ZD61" s="18"/>
      <c r="ZE61" s="18"/>
      <c r="ZF61" s="18"/>
      <c r="ZG61" s="18"/>
      <c r="ZH61" s="18"/>
      <c r="ZI61" s="18"/>
      <c r="ZJ61" s="18"/>
      <c r="ZK61" s="18"/>
      <c r="ZL61" s="18"/>
      <c r="ZM61" s="18"/>
      <c r="ZN61" s="18"/>
      <c r="ZO61" s="18"/>
      <c r="ZP61" s="18"/>
      <c r="ZQ61" s="18"/>
      <c r="ZR61" s="18"/>
      <c r="ZS61" s="18"/>
      <c r="ZT61" s="18"/>
      <c r="ZU61" s="18"/>
      <c r="ZV61" s="18"/>
      <c r="ZW61" s="18"/>
      <c r="ZX61" s="18"/>
      <c r="ZY61" s="18"/>
      <c r="ZZ61" s="18"/>
      <c r="AAA61" s="18"/>
      <c r="AAB61" s="18"/>
      <c r="AAC61" s="18"/>
      <c r="AAD61" s="18"/>
      <c r="AAE61" s="18"/>
      <c r="AAF61" s="18"/>
      <c r="AAG61" s="18"/>
      <c r="AAH61" s="18"/>
      <c r="AAI61" s="18"/>
      <c r="AAJ61" s="18"/>
      <c r="AAK61" s="18"/>
      <c r="AAL61" s="18"/>
      <c r="AAM61" s="18"/>
      <c r="AAN61" s="18"/>
      <c r="AAO61" s="18"/>
      <c r="AAP61" s="18"/>
      <c r="AAQ61" s="18"/>
      <c r="AAR61" s="18"/>
      <c r="AAS61" s="18"/>
      <c r="AAT61" s="18"/>
      <c r="AAU61" s="18"/>
      <c r="AAV61" s="18"/>
      <c r="AAW61" s="18"/>
      <c r="AAX61" s="18"/>
      <c r="AAY61" s="18"/>
      <c r="AAZ61" s="18"/>
      <c r="ABA61" s="18"/>
      <c r="ABB61" s="18"/>
      <c r="ABC61" s="18"/>
      <c r="ABD61" s="18"/>
      <c r="ABE61" s="18"/>
      <c r="ABF61" s="18"/>
      <c r="ABG61" s="18"/>
      <c r="ABH61" s="18"/>
      <c r="ABI61" s="18"/>
      <c r="ABJ61" s="18"/>
      <c r="ABK61" s="18"/>
      <c r="ABL61" s="18"/>
      <c r="ABM61" s="18"/>
      <c r="ABN61" s="18"/>
      <c r="ABO61" s="18"/>
      <c r="ABP61" s="18"/>
      <c r="ABQ61" s="18"/>
      <c r="ABR61" s="18"/>
      <c r="ABS61" s="18"/>
      <c r="ABT61" s="18"/>
      <c r="ABU61" s="18"/>
      <c r="ABV61" s="18"/>
      <c r="ABW61" s="18"/>
      <c r="ABX61" s="18"/>
      <c r="ABY61" s="18"/>
      <c r="ABZ61" s="18"/>
      <c r="ACA61" s="18"/>
      <c r="ACB61" s="18"/>
      <c r="ACC61" s="18"/>
      <c r="ACD61" s="18"/>
      <c r="ACE61" s="18"/>
      <c r="ACF61" s="18"/>
      <c r="ACG61" s="18"/>
      <c r="ACH61" s="18"/>
      <c r="ACI61" s="18"/>
      <c r="ACJ61" s="18"/>
      <c r="ACK61" s="18"/>
      <c r="ACL61" s="18"/>
      <c r="ACM61" s="18"/>
      <c r="ACN61" s="18"/>
      <c r="ACO61" s="18"/>
      <c r="ACP61" s="18"/>
      <c r="ACQ61" s="18"/>
      <c r="ACR61" s="18"/>
      <c r="ACS61" s="18"/>
      <c r="ACT61" s="18"/>
      <c r="ACU61" s="18"/>
      <c r="ACV61" s="18"/>
      <c r="ACW61" s="18"/>
      <c r="ACX61" s="18"/>
      <c r="ACY61" s="18"/>
      <c r="ACZ61" s="18"/>
      <c r="ADA61" s="18"/>
      <c r="ADB61" s="18"/>
      <c r="ADC61" s="18"/>
      <c r="ADD61" s="18"/>
      <c r="ADE61" s="18"/>
      <c r="ADF61" s="18"/>
      <c r="ADG61" s="18"/>
      <c r="ADH61" s="18"/>
      <c r="ADI61" s="18"/>
      <c r="ADJ61" s="18"/>
      <c r="ADK61" s="18"/>
      <c r="ADL61" s="18"/>
      <c r="ADM61" s="18"/>
      <c r="ADN61" s="18"/>
      <c r="ADO61" s="18"/>
      <c r="ADP61" s="18"/>
      <c r="ADQ61" s="18"/>
      <c r="ADR61" s="18"/>
      <c r="ADS61" s="18"/>
      <c r="ADT61" s="18"/>
      <c r="ADU61" s="18"/>
      <c r="ADV61" s="18"/>
      <c r="ADW61" s="18"/>
      <c r="ADX61" s="18"/>
      <c r="ADY61" s="18"/>
      <c r="ADZ61" s="18"/>
      <c r="AEA61" s="18"/>
      <c r="AEB61" s="18"/>
      <c r="AEC61" s="18"/>
      <c r="AED61" s="18"/>
      <c r="AEE61" s="18"/>
      <c r="AEF61" s="18"/>
      <c r="AEG61" s="18"/>
      <c r="AEH61" s="18"/>
      <c r="AEI61" s="18"/>
      <c r="AEJ61" s="18"/>
      <c r="AEK61" s="18"/>
      <c r="AEL61" s="18"/>
      <c r="AEM61" s="18"/>
      <c r="AEN61" s="18"/>
      <c r="AEO61" s="18"/>
      <c r="AEP61" s="18"/>
      <c r="AEQ61" s="18"/>
      <c r="AER61" s="18"/>
      <c r="AES61" s="18"/>
      <c r="AET61" s="18"/>
      <c r="AEU61" s="18"/>
      <c r="AEV61" s="18"/>
      <c r="AEW61" s="18"/>
      <c r="AEX61" s="18"/>
      <c r="AEY61" s="18"/>
      <c r="AEZ61" s="18"/>
      <c r="AFA61" s="18"/>
      <c r="AFB61" s="18"/>
      <c r="AFC61" s="18"/>
      <c r="AFD61" s="18"/>
      <c r="AFE61" s="18"/>
      <c r="AFF61" s="18"/>
      <c r="AFG61" s="18"/>
      <c r="AFH61" s="18"/>
      <c r="AFI61" s="18"/>
      <c r="AFJ61" s="18"/>
      <c r="AFK61" s="18"/>
      <c r="AFL61" s="18"/>
      <c r="AFM61" s="18"/>
      <c r="AFN61" s="18"/>
      <c r="AFO61" s="18"/>
      <c r="AFP61" s="18"/>
      <c r="AFQ61" s="18"/>
      <c r="AFR61" s="18"/>
      <c r="AFS61" s="18"/>
      <c r="AFT61" s="18"/>
      <c r="AFU61" s="18"/>
      <c r="AFV61" s="18"/>
      <c r="AFW61" s="18"/>
      <c r="AFX61" s="18"/>
      <c r="AFY61" s="18"/>
      <c r="AFZ61" s="18"/>
      <c r="AGA61" s="18"/>
      <c r="AGB61" s="18"/>
      <c r="AGC61" s="18"/>
      <c r="AGD61" s="18"/>
      <c r="AGE61" s="18"/>
      <c r="AGF61" s="18"/>
      <c r="AGG61" s="18"/>
      <c r="AGH61" s="18"/>
      <c r="AGI61" s="18"/>
      <c r="AGJ61" s="18"/>
      <c r="AGK61" s="18"/>
      <c r="AGL61" s="18"/>
      <c r="AGM61" s="18"/>
      <c r="AGN61" s="18"/>
      <c r="AGO61" s="18"/>
      <c r="AGP61" s="18"/>
      <c r="AGQ61" s="18"/>
      <c r="AGR61" s="18"/>
      <c r="AGS61" s="18"/>
      <c r="AGT61" s="18"/>
      <c r="AGU61" s="18"/>
      <c r="AGV61" s="18"/>
      <c r="AGW61" s="18"/>
      <c r="AGX61" s="18"/>
      <c r="AGY61" s="18"/>
      <c r="AGZ61" s="18"/>
      <c r="AHA61" s="18"/>
      <c r="AHB61" s="18"/>
      <c r="AHC61" s="18"/>
      <c r="AHD61" s="18"/>
      <c r="AHE61" s="18"/>
      <c r="AHF61" s="18"/>
      <c r="AHG61" s="18"/>
      <c r="AHH61" s="18"/>
      <c r="AHI61" s="18"/>
      <c r="AHJ61" s="18"/>
      <c r="AHK61" s="18"/>
      <c r="AHL61" s="18"/>
      <c r="AHM61" s="18"/>
      <c r="AHN61" s="18"/>
      <c r="AHO61" s="18"/>
      <c r="AHP61" s="18"/>
      <c r="AHQ61" s="18"/>
      <c r="AHR61" s="18"/>
      <c r="AHS61" s="18"/>
      <c r="AHT61" s="18"/>
      <c r="AHU61" s="18"/>
      <c r="AHV61" s="18"/>
      <c r="AHW61" s="18"/>
      <c r="AHX61" s="18"/>
      <c r="AHY61" s="18"/>
      <c r="AHZ61" s="18"/>
      <c r="AIA61" s="18"/>
      <c r="AIB61" s="18"/>
      <c r="AIC61" s="18"/>
      <c r="AID61" s="18"/>
      <c r="AIE61" s="18"/>
      <c r="AIF61" s="18"/>
      <c r="AIG61" s="18"/>
      <c r="AIH61" s="18"/>
      <c r="AII61" s="18"/>
      <c r="AIJ61" s="18"/>
      <c r="AIK61" s="18"/>
      <c r="AIL61" s="18"/>
      <c r="AIM61" s="18"/>
      <c r="AIN61" s="18"/>
      <c r="AIO61" s="18"/>
      <c r="AIP61" s="18"/>
      <c r="AIQ61" s="18"/>
      <c r="AIR61" s="18"/>
      <c r="AIS61" s="18"/>
      <c r="AIT61" s="18"/>
      <c r="AIU61" s="18"/>
      <c r="AIV61" s="18"/>
      <c r="AIW61" s="18"/>
      <c r="AIX61" s="18"/>
      <c r="AIY61" s="18"/>
      <c r="AIZ61" s="18"/>
      <c r="AJA61" s="18"/>
      <c r="AJB61" s="18"/>
      <c r="AJC61" s="18"/>
      <c r="AJD61" s="18"/>
      <c r="AJE61" s="18"/>
      <c r="AJF61" s="18"/>
      <c r="AJG61" s="18"/>
      <c r="AJH61" s="18"/>
      <c r="AJI61" s="18"/>
      <c r="AJJ61" s="18"/>
      <c r="AJK61" s="18"/>
      <c r="AJL61" s="18"/>
      <c r="AJM61" s="18"/>
      <c r="AJN61" s="18"/>
      <c r="AJO61" s="18"/>
      <c r="AJP61" s="18"/>
      <c r="AJQ61" s="18"/>
      <c r="AJR61" s="18"/>
      <c r="AJS61" s="18"/>
      <c r="AJT61" s="18"/>
      <c r="AJU61" s="18"/>
      <c r="AJV61" s="18"/>
      <c r="AJW61" s="18"/>
      <c r="AJX61" s="18"/>
      <c r="AJY61" s="18"/>
      <c r="AJZ61" s="18"/>
      <c r="AKA61" s="18"/>
      <c r="AKB61" s="18"/>
      <c r="AKC61" s="18"/>
      <c r="AKD61" s="18"/>
      <c r="AKE61" s="18"/>
      <c r="AKF61" s="18"/>
      <c r="AKG61" s="18"/>
      <c r="AKH61" s="18"/>
      <c r="AKI61" s="18"/>
      <c r="AKJ61" s="18"/>
      <c r="AKK61" s="18"/>
      <c r="AKL61" s="18"/>
      <c r="AKM61" s="18"/>
      <c r="AKN61" s="18"/>
      <c r="AKO61" s="18"/>
      <c r="AKP61" s="18"/>
      <c r="AKQ61" s="18"/>
      <c r="AKR61" s="18"/>
      <c r="AKS61" s="18"/>
      <c r="AKT61" s="18"/>
      <c r="AKU61" s="18"/>
      <c r="AKV61" s="18"/>
      <c r="AKW61" s="18"/>
      <c r="AKX61" s="18"/>
      <c r="AKY61" s="18"/>
      <c r="AKZ61" s="18"/>
      <c r="ALA61" s="18"/>
      <c r="ALB61" s="18"/>
      <c r="ALC61" s="18"/>
      <c r="ALD61" s="18"/>
      <c r="ALE61" s="18"/>
      <c r="ALF61" s="18"/>
      <c r="ALG61" s="18"/>
      <c r="ALH61" s="18"/>
      <c r="ALI61" s="18"/>
      <c r="ALJ61" s="18"/>
      <c r="ALK61" s="18"/>
      <c r="ALL61" s="18"/>
      <c r="ALM61" s="18"/>
      <c r="ALN61" s="18"/>
      <c r="ALO61" s="18"/>
      <c r="ALP61" s="18"/>
      <c r="ALQ61" s="18"/>
      <c r="ALR61" s="18"/>
      <c r="ALS61" s="18"/>
      <c r="ALT61" s="18"/>
      <c r="ALU61" s="18"/>
      <c r="ALV61" s="18"/>
      <c r="ALW61" s="18"/>
      <c r="ALX61" s="18"/>
      <c r="ALY61" s="18"/>
      <c r="ALZ61" s="18"/>
      <c r="AMA61" s="18"/>
      <c r="AMB61" s="18"/>
      <c r="AMC61" s="18"/>
      <c r="AMD61" s="18"/>
      <c r="AME61" s="18"/>
      <c r="AMF61" s="18"/>
      <c r="AMG61" s="18"/>
      <c r="AMH61" s="18"/>
      <c r="AMI61" s="18"/>
      <c r="AMJ61" s="18"/>
    </row>
    <row r="63" spans="1:1024" ht="15" customHeight="1" x14ac:dyDescent="0.25">
      <c r="A63" s="249" t="s">
        <v>46</v>
      </c>
      <c r="B63" s="249"/>
      <c r="C63" s="249"/>
      <c r="D63" s="249"/>
      <c r="E63" s="177">
        <f>E46+E61</f>
        <v>3036227.9963422818</v>
      </c>
      <c r="F63" s="177">
        <f>F61+F46</f>
        <v>3011650</v>
      </c>
      <c r="G63" s="249" t="s">
        <v>47</v>
      </c>
      <c r="H63" s="249"/>
      <c r="I63" s="249"/>
      <c r="J63" s="249"/>
      <c r="K63" s="176">
        <f>K46+K61</f>
        <v>3036227.9963422818</v>
      </c>
      <c r="L63" s="176">
        <f>L46+L61</f>
        <v>3012457.5</v>
      </c>
      <c r="M63" s="107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8"/>
      <c r="IY63" s="18"/>
      <c r="IZ63" s="18"/>
      <c r="JA63" s="18"/>
      <c r="JB63" s="18"/>
      <c r="JC63" s="18"/>
      <c r="JD63" s="18"/>
      <c r="JE63" s="18"/>
      <c r="JF63" s="18"/>
      <c r="JG63" s="18"/>
      <c r="JH63" s="18"/>
      <c r="JI63" s="18"/>
      <c r="JJ63" s="18"/>
      <c r="JK63" s="18"/>
      <c r="JL63" s="18"/>
      <c r="JM63" s="18"/>
      <c r="JN63" s="18"/>
      <c r="JO63" s="18"/>
      <c r="JP63" s="18"/>
      <c r="JQ63" s="18"/>
      <c r="JR63" s="18"/>
      <c r="JS63" s="18"/>
      <c r="JT63" s="18"/>
      <c r="JU63" s="18"/>
      <c r="JV63" s="18"/>
      <c r="JW63" s="18"/>
      <c r="JX63" s="18"/>
      <c r="JY63" s="18"/>
      <c r="JZ63" s="18"/>
      <c r="KA63" s="18"/>
      <c r="KB63" s="18"/>
      <c r="KC63" s="18"/>
      <c r="KD63" s="18"/>
      <c r="KE63" s="18"/>
      <c r="KF63" s="18"/>
      <c r="KG63" s="18"/>
      <c r="KH63" s="18"/>
      <c r="KI63" s="18"/>
      <c r="KJ63" s="18"/>
      <c r="KK63" s="18"/>
      <c r="KL63" s="18"/>
      <c r="KM63" s="18"/>
      <c r="KN63" s="18"/>
      <c r="KO63" s="18"/>
      <c r="KP63" s="18"/>
      <c r="KQ63" s="18"/>
      <c r="KR63" s="18"/>
      <c r="KS63" s="18"/>
      <c r="KT63" s="18"/>
      <c r="KU63" s="18"/>
      <c r="KV63" s="18"/>
      <c r="KW63" s="18"/>
      <c r="KX63" s="18"/>
      <c r="KY63" s="18"/>
      <c r="KZ63" s="18"/>
      <c r="LA63" s="18"/>
      <c r="LB63" s="18"/>
      <c r="LC63" s="18"/>
      <c r="LD63" s="18"/>
      <c r="LE63" s="18"/>
      <c r="LF63" s="18"/>
      <c r="LG63" s="18"/>
      <c r="LH63" s="18"/>
      <c r="LI63" s="18"/>
      <c r="LJ63" s="18"/>
      <c r="LK63" s="18"/>
      <c r="LL63" s="18"/>
      <c r="LM63" s="18"/>
      <c r="LN63" s="18"/>
      <c r="LO63" s="18"/>
      <c r="LP63" s="18"/>
      <c r="LQ63" s="18"/>
      <c r="LR63" s="18"/>
      <c r="LS63" s="18"/>
      <c r="LT63" s="18"/>
      <c r="LU63" s="18"/>
      <c r="LV63" s="18"/>
      <c r="LW63" s="18"/>
      <c r="LX63" s="18"/>
      <c r="LY63" s="18"/>
      <c r="LZ63" s="18"/>
      <c r="MA63" s="18"/>
      <c r="MB63" s="18"/>
      <c r="MC63" s="18"/>
      <c r="MD63" s="18"/>
      <c r="ME63" s="18"/>
      <c r="MF63" s="18"/>
      <c r="MG63" s="18"/>
      <c r="MH63" s="18"/>
      <c r="MI63" s="18"/>
      <c r="MJ63" s="18"/>
      <c r="MK63" s="18"/>
      <c r="ML63" s="18"/>
      <c r="MM63" s="18"/>
      <c r="MN63" s="18"/>
      <c r="MO63" s="18"/>
      <c r="MP63" s="18"/>
      <c r="MQ63" s="18"/>
      <c r="MR63" s="18"/>
      <c r="MS63" s="18"/>
      <c r="MT63" s="18"/>
      <c r="MU63" s="18"/>
      <c r="MV63" s="18"/>
      <c r="MW63" s="18"/>
      <c r="MX63" s="18"/>
      <c r="MY63" s="18"/>
      <c r="MZ63" s="18"/>
      <c r="NA63" s="18"/>
      <c r="NB63" s="18"/>
      <c r="NC63" s="18"/>
      <c r="ND63" s="18"/>
      <c r="NE63" s="18"/>
      <c r="NF63" s="18"/>
      <c r="NG63" s="18"/>
      <c r="NH63" s="18"/>
      <c r="NI63" s="18"/>
      <c r="NJ63" s="18"/>
      <c r="NK63" s="18"/>
      <c r="NL63" s="18"/>
      <c r="NM63" s="18"/>
      <c r="NN63" s="18"/>
      <c r="NO63" s="18"/>
      <c r="NP63" s="18"/>
      <c r="NQ63" s="18"/>
      <c r="NR63" s="18"/>
      <c r="NS63" s="18"/>
      <c r="NT63" s="18"/>
      <c r="NU63" s="18"/>
      <c r="NV63" s="18"/>
      <c r="NW63" s="18"/>
      <c r="NX63" s="18"/>
      <c r="NY63" s="18"/>
      <c r="NZ63" s="18"/>
      <c r="OA63" s="18"/>
      <c r="OB63" s="18"/>
      <c r="OC63" s="18"/>
      <c r="OD63" s="18"/>
      <c r="OE63" s="18"/>
      <c r="OF63" s="18"/>
      <c r="OG63" s="18"/>
      <c r="OH63" s="18"/>
      <c r="OI63" s="18"/>
      <c r="OJ63" s="18"/>
      <c r="OK63" s="18"/>
      <c r="OL63" s="18"/>
      <c r="OM63" s="18"/>
      <c r="ON63" s="18"/>
      <c r="OO63" s="18"/>
      <c r="OP63" s="18"/>
      <c r="OQ63" s="18"/>
      <c r="OR63" s="18"/>
      <c r="OS63" s="18"/>
      <c r="OT63" s="18"/>
      <c r="OU63" s="18"/>
      <c r="OV63" s="18"/>
      <c r="OW63" s="18"/>
      <c r="OX63" s="18"/>
      <c r="OY63" s="18"/>
      <c r="OZ63" s="18"/>
      <c r="PA63" s="18"/>
      <c r="PB63" s="18"/>
      <c r="PC63" s="18"/>
      <c r="PD63" s="18"/>
      <c r="PE63" s="18"/>
      <c r="PF63" s="18"/>
      <c r="PG63" s="18"/>
      <c r="PH63" s="18"/>
      <c r="PI63" s="18"/>
      <c r="PJ63" s="18"/>
      <c r="PK63" s="18"/>
      <c r="PL63" s="18"/>
      <c r="PM63" s="18"/>
      <c r="PN63" s="18"/>
      <c r="PO63" s="18"/>
      <c r="PP63" s="18"/>
      <c r="PQ63" s="18"/>
      <c r="PR63" s="18"/>
      <c r="PS63" s="18"/>
      <c r="PT63" s="18"/>
      <c r="PU63" s="18"/>
      <c r="PV63" s="18"/>
      <c r="PW63" s="18"/>
      <c r="PX63" s="18"/>
      <c r="PY63" s="18"/>
      <c r="PZ63" s="18"/>
      <c r="QA63" s="18"/>
      <c r="QB63" s="18"/>
      <c r="QC63" s="18"/>
      <c r="QD63" s="18"/>
      <c r="QE63" s="18"/>
      <c r="QF63" s="18"/>
      <c r="QG63" s="18"/>
      <c r="QH63" s="18"/>
      <c r="QI63" s="18"/>
      <c r="QJ63" s="18"/>
      <c r="QK63" s="18"/>
      <c r="QL63" s="18"/>
      <c r="QM63" s="18"/>
      <c r="QN63" s="18"/>
      <c r="QO63" s="18"/>
      <c r="QP63" s="18"/>
      <c r="QQ63" s="18"/>
      <c r="QR63" s="18"/>
      <c r="QS63" s="18"/>
      <c r="QT63" s="18"/>
      <c r="QU63" s="18"/>
      <c r="QV63" s="18"/>
      <c r="QW63" s="18"/>
      <c r="QX63" s="18"/>
      <c r="QY63" s="18"/>
      <c r="QZ63" s="18"/>
      <c r="RA63" s="18"/>
      <c r="RB63" s="18"/>
      <c r="RC63" s="18"/>
      <c r="RD63" s="18"/>
      <c r="RE63" s="18"/>
      <c r="RF63" s="18"/>
      <c r="RG63" s="18"/>
      <c r="RH63" s="18"/>
      <c r="RI63" s="18"/>
      <c r="RJ63" s="18"/>
      <c r="RK63" s="18"/>
      <c r="RL63" s="18"/>
      <c r="RM63" s="18"/>
      <c r="RN63" s="18"/>
      <c r="RO63" s="18"/>
      <c r="RP63" s="18"/>
      <c r="RQ63" s="18"/>
      <c r="RR63" s="18"/>
      <c r="RS63" s="18"/>
      <c r="RT63" s="18"/>
      <c r="RU63" s="18"/>
      <c r="RV63" s="18"/>
      <c r="RW63" s="18"/>
      <c r="RX63" s="18"/>
      <c r="RY63" s="18"/>
      <c r="RZ63" s="18"/>
      <c r="SA63" s="18"/>
      <c r="SB63" s="18"/>
      <c r="SC63" s="18"/>
      <c r="SD63" s="18"/>
      <c r="SE63" s="18"/>
      <c r="SF63" s="18"/>
      <c r="SG63" s="18"/>
      <c r="SH63" s="18"/>
      <c r="SI63" s="18"/>
      <c r="SJ63" s="18"/>
      <c r="SK63" s="18"/>
      <c r="SL63" s="18"/>
      <c r="SM63" s="18"/>
      <c r="SN63" s="18"/>
      <c r="SO63" s="18"/>
      <c r="SP63" s="18"/>
      <c r="SQ63" s="18"/>
      <c r="SR63" s="18"/>
      <c r="SS63" s="18"/>
      <c r="ST63" s="18"/>
      <c r="SU63" s="18"/>
      <c r="SV63" s="18"/>
      <c r="SW63" s="18"/>
      <c r="SX63" s="18"/>
      <c r="SY63" s="18"/>
      <c r="SZ63" s="18"/>
      <c r="TA63" s="18"/>
      <c r="TB63" s="18"/>
      <c r="TC63" s="18"/>
      <c r="TD63" s="18"/>
      <c r="TE63" s="18"/>
      <c r="TF63" s="18"/>
      <c r="TG63" s="18"/>
      <c r="TH63" s="18"/>
      <c r="TI63" s="18"/>
      <c r="TJ63" s="18"/>
      <c r="TK63" s="18"/>
      <c r="TL63" s="18"/>
      <c r="TM63" s="18"/>
      <c r="TN63" s="18"/>
      <c r="TO63" s="18"/>
      <c r="TP63" s="18"/>
      <c r="TQ63" s="18"/>
      <c r="TR63" s="18"/>
      <c r="TS63" s="18"/>
      <c r="TT63" s="18"/>
      <c r="TU63" s="18"/>
      <c r="TV63" s="18"/>
      <c r="TW63" s="18"/>
      <c r="TX63" s="18"/>
      <c r="TY63" s="18"/>
      <c r="TZ63" s="18"/>
      <c r="UA63" s="18"/>
      <c r="UB63" s="18"/>
      <c r="UC63" s="18"/>
      <c r="UD63" s="18"/>
      <c r="UE63" s="18"/>
      <c r="UF63" s="18"/>
      <c r="UG63" s="18"/>
      <c r="UH63" s="18"/>
      <c r="UI63" s="18"/>
      <c r="UJ63" s="18"/>
      <c r="UK63" s="18"/>
      <c r="UL63" s="18"/>
      <c r="UM63" s="18"/>
      <c r="UN63" s="18"/>
      <c r="UO63" s="18"/>
      <c r="UP63" s="18"/>
      <c r="UQ63" s="18"/>
      <c r="UR63" s="18"/>
      <c r="US63" s="18"/>
      <c r="UT63" s="18"/>
      <c r="UU63" s="18"/>
      <c r="UV63" s="18"/>
      <c r="UW63" s="18"/>
      <c r="UX63" s="18"/>
      <c r="UY63" s="18"/>
      <c r="UZ63" s="18"/>
      <c r="VA63" s="18"/>
      <c r="VB63" s="18"/>
      <c r="VC63" s="18"/>
      <c r="VD63" s="18"/>
      <c r="VE63" s="18"/>
      <c r="VF63" s="18"/>
      <c r="VG63" s="18"/>
      <c r="VH63" s="18"/>
      <c r="VI63" s="18"/>
      <c r="VJ63" s="18"/>
      <c r="VK63" s="18"/>
      <c r="VL63" s="18"/>
      <c r="VM63" s="18"/>
      <c r="VN63" s="18"/>
      <c r="VO63" s="18"/>
      <c r="VP63" s="18"/>
      <c r="VQ63" s="18"/>
      <c r="VR63" s="18"/>
      <c r="VS63" s="18"/>
      <c r="VT63" s="18"/>
      <c r="VU63" s="18"/>
      <c r="VV63" s="18"/>
      <c r="VW63" s="18"/>
      <c r="VX63" s="18"/>
      <c r="VY63" s="18"/>
      <c r="VZ63" s="18"/>
      <c r="WA63" s="18"/>
      <c r="WB63" s="18"/>
      <c r="WC63" s="18"/>
      <c r="WD63" s="18"/>
      <c r="WE63" s="18"/>
      <c r="WF63" s="18"/>
      <c r="WG63" s="18"/>
      <c r="WH63" s="18"/>
      <c r="WI63" s="18"/>
      <c r="WJ63" s="18"/>
      <c r="WK63" s="18"/>
      <c r="WL63" s="18"/>
      <c r="WM63" s="18"/>
      <c r="WN63" s="18"/>
      <c r="WO63" s="18"/>
      <c r="WP63" s="18"/>
      <c r="WQ63" s="18"/>
      <c r="WR63" s="18"/>
      <c r="WS63" s="18"/>
      <c r="WT63" s="18"/>
      <c r="WU63" s="18"/>
      <c r="WV63" s="18"/>
      <c r="WW63" s="18"/>
      <c r="WX63" s="18"/>
      <c r="WY63" s="18"/>
      <c r="WZ63" s="18"/>
      <c r="XA63" s="18"/>
      <c r="XB63" s="18"/>
      <c r="XC63" s="18"/>
      <c r="XD63" s="18"/>
      <c r="XE63" s="18"/>
      <c r="XF63" s="18"/>
      <c r="XG63" s="18"/>
      <c r="XH63" s="18"/>
      <c r="XI63" s="18"/>
      <c r="XJ63" s="18"/>
      <c r="XK63" s="18"/>
      <c r="XL63" s="18"/>
      <c r="XM63" s="18"/>
      <c r="XN63" s="18"/>
      <c r="XO63" s="18"/>
      <c r="XP63" s="18"/>
      <c r="XQ63" s="18"/>
      <c r="XR63" s="18"/>
      <c r="XS63" s="18"/>
      <c r="XT63" s="18"/>
      <c r="XU63" s="18"/>
      <c r="XV63" s="18"/>
      <c r="XW63" s="18"/>
      <c r="XX63" s="18"/>
      <c r="XY63" s="18"/>
      <c r="XZ63" s="18"/>
      <c r="YA63" s="18"/>
      <c r="YB63" s="18"/>
      <c r="YC63" s="18"/>
      <c r="YD63" s="18"/>
      <c r="YE63" s="18"/>
      <c r="YF63" s="18"/>
      <c r="YG63" s="18"/>
      <c r="YH63" s="18"/>
      <c r="YI63" s="18"/>
      <c r="YJ63" s="18"/>
      <c r="YK63" s="18"/>
      <c r="YL63" s="18"/>
      <c r="YM63" s="18"/>
      <c r="YN63" s="18"/>
      <c r="YO63" s="18"/>
      <c r="YP63" s="18"/>
      <c r="YQ63" s="18"/>
      <c r="YR63" s="18"/>
      <c r="YS63" s="18"/>
      <c r="YT63" s="18"/>
      <c r="YU63" s="18"/>
      <c r="YV63" s="18"/>
      <c r="YW63" s="18"/>
      <c r="YX63" s="18"/>
      <c r="YY63" s="18"/>
      <c r="YZ63" s="18"/>
      <c r="ZA63" s="18"/>
      <c r="ZB63" s="18"/>
      <c r="ZC63" s="18"/>
      <c r="ZD63" s="18"/>
      <c r="ZE63" s="18"/>
      <c r="ZF63" s="18"/>
      <c r="ZG63" s="18"/>
      <c r="ZH63" s="18"/>
      <c r="ZI63" s="18"/>
      <c r="ZJ63" s="18"/>
      <c r="ZK63" s="18"/>
      <c r="ZL63" s="18"/>
      <c r="ZM63" s="18"/>
      <c r="ZN63" s="18"/>
      <c r="ZO63" s="18"/>
      <c r="ZP63" s="18"/>
      <c r="ZQ63" s="18"/>
      <c r="ZR63" s="18"/>
      <c r="ZS63" s="18"/>
      <c r="ZT63" s="18"/>
      <c r="ZU63" s="18"/>
      <c r="ZV63" s="18"/>
      <c r="ZW63" s="18"/>
      <c r="ZX63" s="18"/>
      <c r="ZY63" s="18"/>
      <c r="ZZ63" s="18"/>
      <c r="AAA63" s="18"/>
      <c r="AAB63" s="18"/>
      <c r="AAC63" s="18"/>
      <c r="AAD63" s="18"/>
      <c r="AAE63" s="18"/>
      <c r="AAF63" s="18"/>
      <c r="AAG63" s="18"/>
      <c r="AAH63" s="18"/>
      <c r="AAI63" s="18"/>
      <c r="AAJ63" s="18"/>
      <c r="AAK63" s="18"/>
      <c r="AAL63" s="18"/>
      <c r="AAM63" s="18"/>
      <c r="AAN63" s="18"/>
      <c r="AAO63" s="18"/>
      <c r="AAP63" s="18"/>
      <c r="AAQ63" s="18"/>
      <c r="AAR63" s="18"/>
      <c r="AAS63" s="18"/>
      <c r="AAT63" s="18"/>
      <c r="AAU63" s="18"/>
      <c r="AAV63" s="18"/>
      <c r="AAW63" s="18"/>
      <c r="AAX63" s="18"/>
      <c r="AAY63" s="18"/>
      <c r="AAZ63" s="18"/>
      <c r="ABA63" s="18"/>
      <c r="ABB63" s="18"/>
      <c r="ABC63" s="18"/>
      <c r="ABD63" s="18"/>
      <c r="ABE63" s="18"/>
      <c r="ABF63" s="18"/>
      <c r="ABG63" s="18"/>
      <c r="ABH63" s="18"/>
      <c r="ABI63" s="18"/>
      <c r="ABJ63" s="18"/>
      <c r="ABK63" s="18"/>
      <c r="ABL63" s="18"/>
      <c r="ABM63" s="18"/>
      <c r="ABN63" s="18"/>
      <c r="ABO63" s="18"/>
      <c r="ABP63" s="18"/>
      <c r="ABQ63" s="18"/>
      <c r="ABR63" s="18"/>
      <c r="ABS63" s="18"/>
      <c r="ABT63" s="18"/>
      <c r="ABU63" s="18"/>
      <c r="ABV63" s="18"/>
      <c r="ABW63" s="18"/>
      <c r="ABX63" s="18"/>
      <c r="ABY63" s="18"/>
      <c r="ABZ63" s="18"/>
      <c r="ACA63" s="18"/>
      <c r="ACB63" s="18"/>
      <c r="ACC63" s="18"/>
      <c r="ACD63" s="18"/>
      <c r="ACE63" s="18"/>
      <c r="ACF63" s="18"/>
      <c r="ACG63" s="18"/>
      <c r="ACH63" s="18"/>
      <c r="ACI63" s="18"/>
      <c r="ACJ63" s="18"/>
      <c r="ACK63" s="18"/>
      <c r="ACL63" s="18"/>
      <c r="ACM63" s="18"/>
      <c r="ACN63" s="18"/>
      <c r="ACO63" s="18"/>
      <c r="ACP63" s="18"/>
      <c r="ACQ63" s="18"/>
      <c r="ACR63" s="18"/>
      <c r="ACS63" s="18"/>
      <c r="ACT63" s="18"/>
      <c r="ACU63" s="18"/>
      <c r="ACV63" s="18"/>
      <c r="ACW63" s="18"/>
      <c r="ACX63" s="18"/>
      <c r="ACY63" s="18"/>
      <c r="ACZ63" s="18"/>
      <c r="ADA63" s="18"/>
      <c r="ADB63" s="18"/>
      <c r="ADC63" s="18"/>
      <c r="ADD63" s="18"/>
      <c r="ADE63" s="18"/>
      <c r="ADF63" s="18"/>
      <c r="ADG63" s="18"/>
      <c r="ADH63" s="18"/>
      <c r="ADI63" s="18"/>
      <c r="ADJ63" s="18"/>
      <c r="ADK63" s="18"/>
      <c r="ADL63" s="18"/>
      <c r="ADM63" s="18"/>
      <c r="ADN63" s="18"/>
      <c r="ADO63" s="18"/>
      <c r="ADP63" s="18"/>
      <c r="ADQ63" s="18"/>
      <c r="ADR63" s="18"/>
      <c r="ADS63" s="18"/>
      <c r="ADT63" s="18"/>
      <c r="ADU63" s="18"/>
      <c r="ADV63" s="18"/>
      <c r="ADW63" s="18"/>
      <c r="ADX63" s="18"/>
      <c r="ADY63" s="18"/>
      <c r="ADZ63" s="18"/>
      <c r="AEA63" s="18"/>
      <c r="AEB63" s="18"/>
      <c r="AEC63" s="18"/>
      <c r="AED63" s="18"/>
      <c r="AEE63" s="18"/>
      <c r="AEF63" s="18"/>
      <c r="AEG63" s="18"/>
      <c r="AEH63" s="18"/>
      <c r="AEI63" s="18"/>
      <c r="AEJ63" s="18"/>
      <c r="AEK63" s="18"/>
      <c r="AEL63" s="18"/>
      <c r="AEM63" s="18"/>
      <c r="AEN63" s="18"/>
      <c r="AEO63" s="18"/>
      <c r="AEP63" s="18"/>
      <c r="AEQ63" s="18"/>
      <c r="AER63" s="18"/>
      <c r="AES63" s="18"/>
      <c r="AET63" s="18"/>
      <c r="AEU63" s="18"/>
      <c r="AEV63" s="18"/>
      <c r="AEW63" s="18"/>
      <c r="AEX63" s="18"/>
      <c r="AEY63" s="18"/>
      <c r="AEZ63" s="18"/>
      <c r="AFA63" s="18"/>
      <c r="AFB63" s="18"/>
      <c r="AFC63" s="18"/>
      <c r="AFD63" s="18"/>
      <c r="AFE63" s="18"/>
      <c r="AFF63" s="18"/>
      <c r="AFG63" s="18"/>
      <c r="AFH63" s="18"/>
      <c r="AFI63" s="18"/>
      <c r="AFJ63" s="18"/>
      <c r="AFK63" s="18"/>
      <c r="AFL63" s="18"/>
      <c r="AFM63" s="18"/>
      <c r="AFN63" s="18"/>
      <c r="AFO63" s="18"/>
      <c r="AFP63" s="18"/>
      <c r="AFQ63" s="18"/>
      <c r="AFR63" s="18"/>
      <c r="AFS63" s="18"/>
      <c r="AFT63" s="18"/>
      <c r="AFU63" s="18"/>
      <c r="AFV63" s="18"/>
      <c r="AFW63" s="18"/>
      <c r="AFX63" s="18"/>
      <c r="AFY63" s="18"/>
      <c r="AFZ63" s="18"/>
      <c r="AGA63" s="18"/>
      <c r="AGB63" s="18"/>
      <c r="AGC63" s="18"/>
      <c r="AGD63" s="18"/>
      <c r="AGE63" s="18"/>
      <c r="AGF63" s="18"/>
      <c r="AGG63" s="18"/>
      <c r="AGH63" s="18"/>
      <c r="AGI63" s="18"/>
      <c r="AGJ63" s="18"/>
      <c r="AGK63" s="18"/>
      <c r="AGL63" s="18"/>
      <c r="AGM63" s="18"/>
      <c r="AGN63" s="18"/>
      <c r="AGO63" s="18"/>
      <c r="AGP63" s="18"/>
      <c r="AGQ63" s="18"/>
      <c r="AGR63" s="18"/>
      <c r="AGS63" s="18"/>
      <c r="AGT63" s="18"/>
      <c r="AGU63" s="18"/>
      <c r="AGV63" s="18"/>
      <c r="AGW63" s="18"/>
      <c r="AGX63" s="18"/>
      <c r="AGY63" s="18"/>
      <c r="AGZ63" s="18"/>
      <c r="AHA63" s="18"/>
      <c r="AHB63" s="18"/>
      <c r="AHC63" s="18"/>
      <c r="AHD63" s="18"/>
      <c r="AHE63" s="18"/>
      <c r="AHF63" s="18"/>
      <c r="AHG63" s="18"/>
      <c r="AHH63" s="18"/>
      <c r="AHI63" s="18"/>
      <c r="AHJ63" s="18"/>
      <c r="AHK63" s="18"/>
      <c r="AHL63" s="18"/>
      <c r="AHM63" s="18"/>
      <c r="AHN63" s="18"/>
      <c r="AHO63" s="18"/>
      <c r="AHP63" s="18"/>
      <c r="AHQ63" s="18"/>
      <c r="AHR63" s="18"/>
      <c r="AHS63" s="18"/>
      <c r="AHT63" s="18"/>
      <c r="AHU63" s="18"/>
      <c r="AHV63" s="18"/>
      <c r="AHW63" s="18"/>
      <c r="AHX63" s="18"/>
      <c r="AHY63" s="18"/>
      <c r="AHZ63" s="18"/>
      <c r="AIA63" s="18"/>
      <c r="AIB63" s="18"/>
      <c r="AIC63" s="18"/>
      <c r="AID63" s="18"/>
      <c r="AIE63" s="18"/>
      <c r="AIF63" s="18"/>
      <c r="AIG63" s="18"/>
      <c r="AIH63" s="18"/>
      <c r="AII63" s="18"/>
      <c r="AIJ63" s="18"/>
      <c r="AIK63" s="18"/>
      <c r="AIL63" s="18"/>
      <c r="AIM63" s="18"/>
      <c r="AIN63" s="18"/>
      <c r="AIO63" s="18"/>
      <c r="AIP63" s="18"/>
      <c r="AIQ63" s="18"/>
      <c r="AIR63" s="18"/>
      <c r="AIS63" s="18"/>
      <c r="AIT63" s="18"/>
      <c r="AIU63" s="18"/>
      <c r="AIV63" s="18"/>
      <c r="AIW63" s="18"/>
      <c r="AIX63" s="18"/>
      <c r="AIY63" s="18"/>
      <c r="AIZ63" s="18"/>
      <c r="AJA63" s="18"/>
      <c r="AJB63" s="18"/>
      <c r="AJC63" s="18"/>
      <c r="AJD63" s="18"/>
      <c r="AJE63" s="18"/>
      <c r="AJF63" s="18"/>
      <c r="AJG63" s="18"/>
      <c r="AJH63" s="18"/>
      <c r="AJI63" s="18"/>
      <c r="AJJ63" s="18"/>
      <c r="AJK63" s="18"/>
      <c r="AJL63" s="18"/>
      <c r="AJM63" s="18"/>
      <c r="AJN63" s="18"/>
      <c r="AJO63" s="18"/>
      <c r="AJP63" s="18"/>
      <c r="AJQ63" s="18"/>
      <c r="AJR63" s="18"/>
      <c r="AJS63" s="18"/>
      <c r="AJT63" s="18"/>
      <c r="AJU63" s="18"/>
      <c r="AJV63" s="18"/>
      <c r="AJW63" s="18"/>
      <c r="AJX63" s="18"/>
      <c r="AJY63" s="18"/>
      <c r="AJZ63" s="18"/>
      <c r="AKA63" s="18"/>
      <c r="AKB63" s="18"/>
      <c r="AKC63" s="18"/>
      <c r="AKD63" s="18"/>
      <c r="AKE63" s="18"/>
      <c r="AKF63" s="18"/>
      <c r="AKG63" s="18"/>
      <c r="AKH63" s="18"/>
      <c r="AKI63" s="18"/>
      <c r="AKJ63" s="18"/>
      <c r="AKK63" s="18"/>
      <c r="AKL63" s="18"/>
      <c r="AKM63" s="18"/>
      <c r="AKN63" s="18"/>
      <c r="AKO63" s="18"/>
      <c r="AKP63" s="18"/>
      <c r="AKQ63" s="18"/>
      <c r="AKR63" s="18"/>
      <c r="AKS63" s="18"/>
      <c r="AKT63" s="18"/>
      <c r="AKU63" s="18"/>
      <c r="AKV63" s="18"/>
      <c r="AKW63" s="18"/>
      <c r="AKX63" s="18"/>
      <c r="AKY63" s="18"/>
      <c r="AKZ63" s="18"/>
      <c r="ALA63" s="18"/>
      <c r="ALB63" s="18"/>
      <c r="ALC63" s="18"/>
      <c r="ALD63" s="18"/>
      <c r="ALE63" s="18"/>
      <c r="ALF63" s="18"/>
      <c r="ALG63" s="18"/>
      <c r="ALH63" s="18"/>
      <c r="ALI63" s="18"/>
      <c r="ALJ63" s="18"/>
      <c r="ALK63" s="18"/>
      <c r="ALL63" s="18"/>
      <c r="ALM63" s="18"/>
      <c r="ALN63" s="18"/>
      <c r="ALO63" s="18"/>
      <c r="ALP63" s="18"/>
      <c r="ALQ63" s="18"/>
      <c r="ALR63" s="18"/>
      <c r="ALS63" s="18"/>
      <c r="ALT63" s="18"/>
      <c r="ALU63" s="18"/>
      <c r="ALV63" s="18"/>
      <c r="ALW63" s="18"/>
      <c r="ALX63" s="18"/>
      <c r="ALY63" s="18"/>
      <c r="ALZ63" s="18"/>
      <c r="AMA63" s="18"/>
      <c r="AMB63" s="18"/>
      <c r="AMC63" s="18"/>
      <c r="AMD63" s="18"/>
      <c r="AME63" s="18"/>
      <c r="AMF63" s="18"/>
      <c r="AMG63" s="18"/>
      <c r="AMH63" s="18"/>
      <c r="AMI63" s="18"/>
      <c r="AMJ63" s="18"/>
    </row>
    <row r="64" spans="1:1024" ht="15" customHeight="1" x14ac:dyDescent="0.25">
      <c r="A64" s="249" t="s">
        <v>154</v>
      </c>
      <c r="B64" s="249"/>
      <c r="C64" s="249"/>
      <c r="D64" s="249"/>
      <c r="E64" s="198">
        <f>E63-E58</f>
        <v>2536227.9963422818</v>
      </c>
      <c r="F64" s="177">
        <f>F63</f>
        <v>3011650</v>
      </c>
      <c r="G64" s="249"/>
      <c r="H64" s="249"/>
      <c r="I64" s="249"/>
      <c r="J64" s="249"/>
      <c r="K64" s="176"/>
      <c r="L64" s="176"/>
      <c r="M64" s="107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8"/>
      <c r="IY64" s="18"/>
      <c r="IZ64" s="18"/>
      <c r="JA64" s="18"/>
      <c r="JB64" s="18"/>
      <c r="JC64" s="18"/>
      <c r="JD64" s="18"/>
      <c r="JE64" s="18"/>
      <c r="JF64" s="18"/>
      <c r="JG64" s="18"/>
      <c r="JH64" s="18"/>
      <c r="JI64" s="18"/>
      <c r="JJ64" s="18"/>
      <c r="JK64" s="18"/>
      <c r="JL64" s="18"/>
      <c r="JM64" s="18"/>
      <c r="JN64" s="18"/>
      <c r="JO64" s="18"/>
      <c r="JP64" s="18"/>
      <c r="JQ64" s="18"/>
      <c r="JR64" s="18"/>
      <c r="JS64" s="18"/>
      <c r="JT64" s="18"/>
      <c r="JU64" s="18"/>
      <c r="JV64" s="18"/>
      <c r="JW64" s="18"/>
      <c r="JX64" s="18"/>
      <c r="JY64" s="18"/>
      <c r="JZ64" s="18"/>
      <c r="KA64" s="18"/>
      <c r="KB64" s="18"/>
      <c r="KC64" s="18"/>
      <c r="KD64" s="18"/>
      <c r="KE64" s="18"/>
      <c r="KF64" s="18"/>
      <c r="KG64" s="18"/>
      <c r="KH64" s="18"/>
      <c r="KI64" s="18"/>
      <c r="KJ64" s="18"/>
      <c r="KK64" s="18"/>
      <c r="KL64" s="18"/>
      <c r="KM64" s="18"/>
      <c r="KN64" s="18"/>
      <c r="KO64" s="18"/>
      <c r="KP64" s="18"/>
      <c r="KQ64" s="18"/>
      <c r="KR64" s="18"/>
      <c r="KS64" s="18"/>
      <c r="KT64" s="18"/>
      <c r="KU64" s="18"/>
      <c r="KV64" s="18"/>
      <c r="KW64" s="18"/>
      <c r="KX64" s="18"/>
      <c r="KY64" s="18"/>
      <c r="KZ64" s="18"/>
      <c r="LA64" s="18"/>
      <c r="LB64" s="18"/>
      <c r="LC64" s="18"/>
      <c r="LD64" s="18"/>
      <c r="LE64" s="18"/>
      <c r="LF64" s="18"/>
      <c r="LG64" s="18"/>
      <c r="LH64" s="18"/>
      <c r="LI64" s="18"/>
      <c r="LJ64" s="18"/>
      <c r="LK64" s="18"/>
      <c r="LL64" s="18"/>
      <c r="LM64" s="18"/>
      <c r="LN64" s="18"/>
      <c r="LO64" s="18"/>
      <c r="LP64" s="18"/>
      <c r="LQ64" s="18"/>
      <c r="LR64" s="18"/>
      <c r="LS64" s="18"/>
      <c r="LT64" s="18"/>
      <c r="LU64" s="18"/>
      <c r="LV64" s="18"/>
      <c r="LW64" s="18"/>
      <c r="LX64" s="18"/>
      <c r="LY64" s="18"/>
      <c r="LZ64" s="18"/>
      <c r="MA64" s="18"/>
      <c r="MB64" s="18"/>
      <c r="MC64" s="18"/>
      <c r="MD64" s="18"/>
      <c r="ME64" s="18"/>
      <c r="MF64" s="18"/>
      <c r="MG64" s="18"/>
      <c r="MH64" s="18"/>
      <c r="MI64" s="18"/>
      <c r="MJ64" s="18"/>
      <c r="MK64" s="18"/>
      <c r="ML64" s="18"/>
      <c r="MM64" s="18"/>
      <c r="MN64" s="18"/>
      <c r="MO64" s="18"/>
      <c r="MP64" s="18"/>
      <c r="MQ64" s="18"/>
      <c r="MR64" s="18"/>
      <c r="MS64" s="18"/>
      <c r="MT64" s="18"/>
      <c r="MU64" s="18"/>
      <c r="MV64" s="18"/>
      <c r="MW64" s="18"/>
      <c r="MX64" s="18"/>
      <c r="MY64" s="18"/>
      <c r="MZ64" s="18"/>
      <c r="NA64" s="18"/>
      <c r="NB64" s="18"/>
      <c r="NC64" s="18"/>
      <c r="ND64" s="18"/>
      <c r="NE64" s="18"/>
      <c r="NF64" s="18"/>
      <c r="NG64" s="18"/>
      <c r="NH64" s="18"/>
      <c r="NI64" s="18"/>
      <c r="NJ64" s="18"/>
      <c r="NK64" s="18"/>
      <c r="NL64" s="18"/>
      <c r="NM64" s="18"/>
      <c r="NN64" s="18"/>
      <c r="NO64" s="18"/>
      <c r="NP64" s="18"/>
      <c r="NQ64" s="18"/>
      <c r="NR64" s="18"/>
      <c r="NS64" s="18"/>
      <c r="NT64" s="18"/>
      <c r="NU64" s="18"/>
      <c r="NV64" s="18"/>
      <c r="NW64" s="18"/>
      <c r="NX64" s="18"/>
      <c r="NY64" s="18"/>
      <c r="NZ64" s="18"/>
      <c r="OA64" s="18"/>
      <c r="OB64" s="18"/>
      <c r="OC64" s="18"/>
      <c r="OD64" s="18"/>
      <c r="OE64" s="18"/>
      <c r="OF64" s="18"/>
      <c r="OG64" s="18"/>
      <c r="OH64" s="18"/>
      <c r="OI64" s="18"/>
      <c r="OJ64" s="18"/>
      <c r="OK64" s="18"/>
      <c r="OL64" s="18"/>
      <c r="OM64" s="18"/>
      <c r="ON64" s="18"/>
      <c r="OO64" s="18"/>
      <c r="OP64" s="18"/>
      <c r="OQ64" s="18"/>
      <c r="OR64" s="18"/>
      <c r="OS64" s="18"/>
      <c r="OT64" s="18"/>
      <c r="OU64" s="18"/>
      <c r="OV64" s="18"/>
      <c r="OW64" s="18"/>
      <c r="OX64" s="18"/>
      <c r="OY64" s="18"/>
      <c r="OZ64" s="18"/>
      <c r="PA64" s="18"/>
      <c r="PB64" s="18"/>
      <c r="PC64" s="18"/>
      <c r="PD64" s="18"/>
      <c r="PE64" s="18"/>
      <c r="PF64" s="18"/>
      <c r="PG64" s="18"/>
      <c r="PH64" s="18"/>
      <c r="PI64" s="18"/>
      <c r="PJ64" s="18"/>
      <c r="PK64" s="18"/>
      <c r="PL64" s="18"/>
      <c r="PM64" s="18"/>
      <c r="PN64" s="18"/>
      <c r="PO64" s="18"/>
      <c r="PP64" s="18"/>
      <c r="PQ64" s="18"/>
      <c r="PR64" s="18"/>
      <c r="PS64" s="18"/>
      <c r="PT64" s="18"/>
      <c r="PU64" s="18"/>
      <c r="PV64" s="18"/>
      <c r="PW64" s="18"/>
      <c r="PX64" s="18"/>
      <c r="PY64" s="18"/>
      <c r="PZ64" s="18"/>
      <c r="QA64" s="18"/>
      <c r="QB64" s="18"/>
      <c r="QC64" s="18"/>
      <c r="QD64" s="18"/>
      <c r="QE64" s="18"/>
      <c r="QF64" s="18"/>
      <c r="QG64" s="18"/>
      <c r="QH64" s="18"/>
      <c r="QI64" s="18"/>
      <c r="QJ64" s="18"/>
      <c r="QK64" s="18"/>
      <c r="QL64" s="18"/>
      <c r="QM64" s="18"/>
      <c r="QN64" s="18"/>
      <c r="QO64" s="18"/>
      <c r="QP64" s="18"/>
      <c r="QQ64" s="18"/>
      <c r="QR64" s="18"/>
      <c r="QS64" s="18"/>
      <c r="QT64" s="18"/>
      <c r="QU64" s="18"/>
      <c r="QV64" s="18"/>
      <c r="QW64" s="18"/>
      <c r="QX64" s="18"/>
      <c r="QY64" s="18"/>
      <c r="QZ64" s="18"/>
      <c r="RA64" s="18"/>
      <c r="RB64" s="18"/>
      <c r="RC64" s="18"/>
      <c r="RD64" s="18"/>
      <c r="RE64" s="18"/>
      <c r="RF64" s="18"/>
      <c r="RG64" s="18"/>
      <c r="RH64" s="18"/>
      <c r="RI64" s="18"/>
      <c r="RJ64" s="18"/>
      <c r="RK64" s="18"/>
      <c r="RL64" s="18"/>
      <c r="RM64" s="18"/>
      <c r="RN64" s="18"/>
      <c r="RO64" s="18"/>
      <c r="RP64" s="18"/>
      <c r="RQ64" s="18"/>
      <c r="RR64" s="18"/>
      <c r="RS64" s="18"/>
      <c r="RT64" s="18"/>
      <c r="RU64" s="18"/>
      <c r="RV64" s="18"/>
      <c r="RW64" s="18"/>
      <c r="RX64" s="18"/>
      <c r="RY64" s="18"/>
      <c r="RZ64" s="18"/>
      <c r="SA64" s="18"/>
      <c r="SB64" s="18"/>
      <c r="SC64" s="18"/>
      <c r="SD64" s="18"/>
      <c r="SE64" s="18"/>
      <c r="SF64" s="18"/>
      <c r="SG64" s="18"/>
      <c r="SH64" s="18"/>
      <c r="SI64" s="18"/>
      <c r="SJ64" s="18"/>
      <c r="SK64" s="18"/>
      <c r="SL64" s="18"/>
      <c r="SM64" s="18"/>
      <c r="SN64" s="18"/>
      <c r="SO64" s="18"/>
      <c r="SP64" s="18"/>
      <c r="SQ64" s="18"/>
      <c r="SR64" s="18"/>
      <c r="SS64" s="18"/>
      <c r="ST64" s="18"/>
      <c r="SU64" s="18"/>
      <c r="SV64" s="18"/>
      <c r="SW64" s="18"/>
      <c r="SX64" s="18"/>
      <c r="SY64" s="18"/>
      <c r="SZ64" s="18"/>
      <c r="TA64" s="18"/>
      <c r="TB64" s="18"/>
      <c r="TC64" s="18"/>
      <c r="TD64" s="18"/>
      <c r="TE64" s="18"/>
      <c r="TF64" s="18"/>
      <c r="TG64" s="18"/>
      <c r="TH64" s="18"/>
      <c r="TI64" s="18"/>
      <c r="TJ64" s="18"/>
      <c r="TK64" s="18"/>
      <c r="TL64" s="18"/>
      <c r="TM64" s="18"/>
      <c r="TN64" s="18"/>
      <c r="TO64" s="18"/>
      <c r="TP64" s="18"/>
      <c r="TQ64" s="18"/>
      <c r="TR64" s="18"/>
      <c r="TS64" s="18"/>
      <c r="TT64" s="18"/>
      <c r="TU64" s="18"/>
      <c r="TV64" s="18"/>
      <c r="TW64" s="18"/>
      <c r="TX64" s="18"/>
      <c r="TY64" s="18"/>
      <c r="TZ64" s="18"/>
      <c r="UA64" s="18"/>
      <c r="UB64" s="18"/>
      <c r="UC64" s="18"/>
      <c r="UD64" s="18"/>
      <c r="UE64" s="18"/>
      <c r="UF64" s="18"/>
      <c r="UG64" s="18"/>
      <c r="UH64" s="18"/>
      <c r="UI64" s="18"/>
      <c r="UJ64" s="18"/>
      <c r="UK64" s="18"/>
      <c r="UL64" s="18"/>
      <c r="UM64" s="18"/>
      <c r="UN64" s="18"/>
      <c r="UO64" s="18"/>
      <c r="UP64" s="18"/>
      <c r="UQ64" s="18"/>
      <c r="UR64" s="18"/>
      <c r="US64" s="18"/>
      <c r="UT64" s="18"/>
      <c r="UU64" s="18"/>
      <c r="UV64" s="18"/>
      <c r="UW64" s="18"/>
      <c r="UX64" s="18"/>
      <c r="UY64" s="18"/>
      <c r="UZ64" s="18"/>
      <c r="VA64" s="18"/>
      <c r="VB64" s="18"/>
      <c r="VC64" s="18"/>
      <c r="VD64" s="18"/>
      <c r="VE64" s="18"/>
      <c r="VF64" s="18"/>
      <c r="VG64" s="18"/>
      <c r="VH64" s="18"/>
      <c r="VI64" s="18"/>
      <c r="VJ64" s="18"/>
      <c r="VK64" s="18"/>
      <c r="VL64" s="18"/>
      <c r="VM64" s="18"/>
      <c r="VN64" s="18"/>
      <c r="VO64" s="18"/>
      <c r="VP64" s="18"/>
      <c r="VQ64" s="18"/>
      <c r="VR64" s="18"/>
      <c r="VS64" s="18"/>
      <c r="VT64" s="18"/>
      <c r="VU64" s="18"/>
      <c r="VV64" s="18"/>
      <c r="VW64" s="18"/>
      <c r="VX64" s="18"/>
      <c r="VY64" s="18"/>
      <c r="VZ64" s="18"/>
      <c r="WA64" s="18"/>
      <c r="WB64" s="18"/>
      <c r="WC64" s="18"/>
      <c r="WD64" s="18"/>
      <c r="WE64" s="18"/>
      <c r="WF64" s="18"/>
      <c r="WG64" s="18"/>
      <c r="WH64" s="18"/>
      <c r="WI64" s="18"/>
      <c r="WJ64" s="18"/>
      <c r="WK64" s="18"/>
      <c r="WL64" s="18"/>
      <c r="WM64" s="18"/>
      <c r="WN64" s="18"/>
      <c r="WO64" s="18"/>
      <c r="WP64" s="18"/>
      <c r="WQ64" s="18"/>
      <c r="WR64" s="18"/>
      <c r="WS64" s="18"/>
      <c r="WT64" s="18"/>
      <c r="WU64" s="18"/>
      <c r="WV64" s="18"/>
      <c r="WW64" s="18"/>
      <c r="WX64" s="18"/>
      <c r="WY64" s="18"/>
      <c r="WZ64" s="18"/>
      <c r="XA64" s="18"/>
      <c r="XB64" s="18"/>
      <c r="XC64" s="18"/>
      <c r="XD64" s="18"/>
      <c r="XE64" s="18"/>
      <c r="XF64" s="18"/>
      <c r="XG64" s="18"/>
      <c r="XH64" s="18"/>
      <c r="XI64" s="18"/>
      <c r="XJ64" s="18"/>
      <c r="XK64" s="18"/>
      <c r="XL64" s="18"/>
      <c r="XM64" s="18"/>
      <c r="XN64" s="18"/>
      <c r="XO64" s="18"/>
      <c r="XP64" s="18"/>
      <c r="XQ64" s="18"/>
      <c r="XR64" s="18"/>
      <c r="XS64" s="18"/>
      <c r="XT64" s="18"/>
      <c r="XU64" s="18"/>
      <c r="XV64" s="18"/>
      <c r="XW64" s="18"/>
      <c r="XX64" s="18"/>
      <c r="XY64" s="18"/>
      <c r="XZ64" s="18"/>
      <c r="YA64" s="18"/>
      <c r="YB64" s="18"/>
      <c r="YC64" s="18"/>
      <c r="YD64" s="18"/>
      <c r="YE64" s="18"/>
      <c r="YF64" s="18"/>
      <c r="YG64" s="18"/>
      <c r="YH64" s="18"/>
      <c r="YI64" s="18"/>
      <c r="YJ64" s="18"/>
      <c r="YK64" s="18"/>
      <c r="YL64" s="18"/>
      <c r="YM64" s="18"/>
      <c r="YN64" s="18"/>
      <c r="YO64" s="18"/>
      <c r="YP64" s="18"/>
      <c r="YQ64" s="18"/>
      <c r="YR64" s="18"/>
      <c r="YS64" s="18"/>
      <c r="YT64" s="18"/>
      <c r="YU64" s="18"/>
      <c r="YV64" s="18"/>
      <c r="YW64" s="18"/>
      <c r="YX64" s="18"/>
      <c r="YY64" s="18"/>
      <c r="YZ64" s="18"/>
      <c r="ZA64" s="18"/>
      <c r="ZB64" s="18"/>
      <c r="ZC64" s="18"/>
      <c r="ZD64" s="18"/>
      <c r="ZE64" s="18"/>
      <c r="ZF64" s="18"/>
      <c r="ZG64" s="18"/>
      <c r="ZH64" s="18"/>
      <c r="ZI64" s="18"/>
      <c r="ZJ64" s="18"/>
      <c r="ZK64" s="18"/>
      <c r="ZL64" s="18"/>
      <c r="ZM64" s="18"/>
      <c r="ZN64" s="18"/>
      <c r="ZO64" s="18"/>
      <c r="ZP64" s="18"/>
      <c r="ZQ64" s="18"/>
      <c r="ZR64" s="18"/>
      <c r="ZS64" s="18"/>
      <c r="ZT64" s="18"/>
      <c r="ZU64" s="18"/>
      <c r="ZV64" s="18"/>
      <c r="ZW64" s="18"/>
      <c r="ZX64" s="18"/>
      <c r="ZY64" s="18"/>
      <c r="ZZ64" s="18"/>
      <c r="AAA64" s="18"/>
      <c r="AAB64" s="18"/>
      <c r="AAC64" s="18"/>
      <c r="AAD64" s="18"/>
      <c r="AAE64" s="18"/>
      <c r="AAF64" s="18"/>
      <c r="AAG64" s="18"/>
      <c r="AAH64" s="18"/>
      <c r="AAI64" s="18"/>
      <c r="AAJ64" s="18"/>
      <c r="AAK64" s="18"/>
      <c r="AAL64" s="18"/>
      <c r="AAM64" s="18"/>
      <c r="AAN64" s="18"/>
      <c r="AAO64" s="18"/>
      <c r="AAP64" s="18"/>
      <c r="AAQ64" s="18"/>
      <c r="AAR64" s="18"/>
      <c r="AAS64" s="18"/>
      <c r="AAT64" s="18"/>
      <c r="AAU64" s="18"/>
      <c r="AAV64" s="18"/>
      <c r="AAW64" s="18"/>
      <c r="AAX64" s="18"/>
      <c r="AAY64" s="18"/>
      <c r="AAZ64" s="18"/>
      <c r="ABA64" s="18"/>
      <c r="ABB64" s="18"/>
      <c r="ABC64" s="18"/>
      <c r="ABD64" s="18"/>
      <c r="ABE64" s="18"/>
      <c r="ABF64" s="18"/>
      <c r="ABG64" s="18"/>
      <c r="ABH64" s="18"/>
      <c r="ABI64" s="18"/>
      <c r="ABJ64" s="18"/>
      <c r="ABK64" s="18"/>
      <c r="ABL64" s="18"/>
      <c r="ABM64" s="18"/>
      <c r="ABN64" s="18"/>
      <c r="ABO64" s="18"/>
      <c r="ABP64" s="18"/>
      <c r="ABQ64" s="18"/>
      <c r="ABR64" s="18"/>
      <c r="ABS64" s="18"/>
      <c r="ABT64" s="18"/>
      <c r="ABU64" s="18"/>
      <c r="ABV64" s="18"/>
      <c r="ABW64" s="18"/>
      <c r="ABX64" s="18"/>
      <c r="ABY64" s="18"/>
      <c r="ABZ64" s="18"/>
      <c r="ACA64" s="18"/>
      <c r="ACB64" s="18"/>
      <c r="ACC64" s="18"/>
      <c r="ACD64" s="18"/>
      <c r="ACE64" s="18"/>
      <c r="ACF64" s="18"/>
      <c r="ACG64" s="18"/>
      <c r="ACH64" s="18"/>
      <c r="ACI64" s="18"/>
      <c r="ACJ64" s="18"/>
      <c r="ACK64" s="18"/>
      <c r="ACL64" s="18"/>
      <c r="ACM64" s="18"/>
      <c r="ACN64" s="18"/>
      <c r="ACO64" s="18"/>
      <c r="ACP64" s="18"/>
      <c r="ACQ64" s="18"/>
      <c r="ACR64" s="18"/>
      <c r="ACS64" s="18"/>
      <c r="ACT64" s="18"/>
      <c r="ACU64" s="18"/>
      <c r="ACV64" s="18"/>
      <c r="ACW64" s="18"/>
      <c r="ACX64" s="18"/>
      <c r="ACY64" s="18"/>
      <c r="ACZ64" s="18"/>
      <c r="ADA64" s="18"/>
      <c r="ADB64" s="18"/>
      <c r="ADC64" s="18"/>
      <c r="ADD64" s="18"/>
      <c r="ADE64" s="18"/>
      <c r="ADF64" s="18"/>
      <c r="ADG64" s="18"/>
      <c r="ADH64" s="18"/>
      <c r="ADI64" s="18"/>
      <c r="ADJ64" s="18"/>
      <c r="ADK64" s="18"/>
      <c r="ADL64" s="18"/>
      <c r="ADM64" s="18"/>
      <c r="ADN64" s="18"/>
      <c r="ADO64" s="18"/>
      <c r="ADP64" s="18"/>
      <c r="ADQ64" s="18"/>
      <c r="ADR64" s="18"/>
      <c r="ADS64" s="18"/>
      <c r="ADT64" s="18"/>
      <c r="ADU64" s="18"/>
      <c r="ADV64" s="18"/>
      <c r="ADW64" s="18"/>
      <c r="ADX64" s="18"/>
      <c r="ADY64" s="18"/>
      <c r="ADZ64" s="18"/>
      <c r="AEA64" s="18"/>
      <c r="AEB64" s="18"/>
      <c r="AEC64" s="18"/>
      <c r="AED64" s="18"/>
      <c r="AEE64" s="18"/>
      <c r="AEF64" s="18"/>
      <c r="AEG64" s="18"/>
      <c r="AEH64" s="18"/>
      <c r="AEI64" s="18"/>
      <c r="AEJ64" s="18"/>
      <c r="AEK64" s="18"/>
      <c r="AEL64" s="18"/>
      <c r="AEM64" s="18"/>
      <c r="AEN64" s="18"/>
      <c r="AEO64" s="18"/>
      <c r="AEP64" s="18"/>
      <c r="AEQ64" s="18"/>
      <c r="AER64" s="18"/>
      <c r="AES64" s="18"/>
      <c r="AET64" s="18"/>
      <c r="AEU64" s="18"/>
      <c r="AEV64" s="18"/>
      <c r="AEW64" s="18"/>
      <c r="AEX64" s="18"/>
      <c r="AEY64" s="18"/>
      <c r="AEZ64" s="18"/>
      <c r="AFA64" s="18"/>
      <c r="AFB64" s="18"/>
      <c r="AFC64" s="18"/>
      <c r="AFD64" s="18"/>
      <c r="AFE64" s="18"/>
      <c r="AFF64" s="18"/>
      <c r="AFG64" s="18"/>
      <c r="AFH64" s="18"/>
      <c r="AFI64" s="18"/>
      <c r="AFJ64" s="18"/>
      <c r="AFK64" s="18"/>
      <c r="AFL64" s="18"/>
      <c r="AFM64" s="18"/>
      <c r="AFN64" s="18"/>
      <c r="AFO64" s="18"/>
      <c r="AFP64" s="18"/>
      <c r="AFQ64" s="18"/>
      <c r="AFR64" s="18"/>
      <c r="AFS64" s="18"/>
      <c r="AFT64" s="18"/>
      <c r="AFU64" s="18"/>
      <c r="AFV64" s="18"/>
      <c r="AFW64" s="18"/>
      <c r="AFX64" s="18"/>
      <c r="AFY64" s="18"/>
      <c r="AFZ64" s="18"/>
      <c r="AGA64" s="18"/>
      <c r="AGB64" s="18"/>
      <c r="AGC64" s="18"/>
      <c r="AGD64" s="18"/>
      <c r="AGE64" s="18"/>
      <c r="AGF64" s="18"/>
      <c r="AGG64" s="18"/>
      <c r="AGH64" s="18"/>
      <c r="AGI64" s="18"/>
      <c r="AGJ64" s="18"/>
      <c r="AGK64" s="18"/>
      <c r="AGL64" s="18"/>
      <c r="AGM64" s="18"/>
      <c r="AGN64" s="18"/>
      <c r="AGO64" s="18"/>
      <c r="AGP64" s="18"/>
      <c r="AGQ64" s="18"/>
      <c r="AGR64" s="18"/>
      <c r="AGS64" s="18"/>
      <c r="AGT64" s="18"/>
      <c r="AGU64" s="18"/>
      <c r="AGV64" s="18"/>
      <c r="AGW64" s="18"/>
      <c r="AGX64" s="18"/>
      <c r="AGY64" s="18"/>
      <c r="AGZ64" s="18"/>
      <c r="AHA64" s="18"/>
      <c r="AHB64" s="18"/>
      <c r="AHC64" s="18"/>
      <c r="AHD64" s="18"/>
      <c r="AHE64" s="18"/>
      <c r="AHF64" s="18"/>
      <c r="AHG64" s="18"/>
      <c r="AHH64" s="18"/>
      <c r="AHI64" s="18"/>
      <c r="AHJ64" s="18"/>
      <c r="AHK64" s="18"/>
      <c r="AHL64" s="18"/>
      <c r="AHM64" s="18"/>
      <c r="AHN64" s="18"/>
      <c r="AHO64" s="18"/>
      <c r="AHP64" s="18"/>
      <c r="AHQ64" s="18"/>
      <c r="AHR64" s="18"/>
      <c r="AHS64" s="18"/>
      <c r="AHT64" s="18"/>
      <c r="AHU64" s="18"/>
      <c r="AHV64" s="18"/>
      <c r="AHW64" s="18"/>
      <c r="AHX64" s="18"/>
      <c r="AHY64" s="18"/>
      <c r="AHZ64" s="18"/>
      <c r="AIA64" s="18"/>
      <c r="AIB64" s="18"/>
      <c r="AIC64" s="18"/>
      <c r="AID64" s="18"/>
      <c r="AIE64" s="18"/>
      <c r="AIF64" s="18"/>
      <c r="AIG64" s="18"/>
      <c r="AIH64" s="18"/>
      <c r="AII64" s="18"/>
      <c r="AIJ64" s="18"/>
      <c r="AIK64" s="18"/>
      <c r="AIL64" s="18"/>
      <c r="AIM64" s="18"/>
      <c r="AIN64" s="18"/>
      <c r="AIO64" s="18"/>
      <c r="AIP64" s="18"/>
      <c r="AIQ64" s="18"/>
      <c r="AIR64" s="18"/>
      <c r="AIS64" s="18"/>
      <c r="AIT64" s="18"/>
      <c r="AIU64" s="18"/>
      <c r="AIV64" s="18"/>
      <c r="AIW64" s="18"/>
      <c r="AIX64" s="18"/>
      <c r="AIY64" s="18"/>
      <c r="AIZ64" s="18"/>
      <c r="AJA64" s="18"/>
      <c r="AJB64" s="18"/>
      <c r="AJC64" s="18"/>
      <c r="AJD64" s="18"/>
      <c r="AJE64" s="18"/>
      <c r="AJF64" s="18"/>
      <c r="AJG64" s="18"/>
      <c r="AJH64" s="18"/>
      <c r="AJI64" s="18"/>
      <c r="AJJ64" s="18"/>
      <c r="AJK64" s="18"/>
      <c r="AJL64" s="18"/>
      <c r="AJM64" s="18"/>
      <c r="AJN64" s="18"/>
      <c r="AJO64" s="18"/>
      <c r="AJP64" s="18"/>
      <c r="AJQ64" s="18"/>
      <c r="AJR64" s="18"/>
      <c r="AJS64" s="18"/>
      <c r="AJT64" s="18"/>
      <c r="AJU64" s="18"/>
      <c r="AJV64" s="18"/>
      <c r="AJW64" s="18"/>
      <c r="AJX64" s="18"/>
      <c r="AJY64" s="18"/>
      <c r="AJZ64" s="18"/>
      <c r="AKA64" s="18"/>
      <c r="AKB64" s="18"/>
      <c r="AKC64" s="18"/>
      <c r="AKD64" s="18"/>
      <c r="AKE64" s="18"/>
      <c r="AKF64" s="18"/>
      <c r="AKG64" s="18"/>
      <c r="AKH64" s="18"/>
      <c r="AKI64" s="18"/>
      <c r="AKJ64" s="18"/>
      <c r="AKK64" s="18"/>
      <c r="AKL64" s="18"/>
      <c r="AKM64" s="18"/>
      <c r="AKN64" s="18"/>
      <c r="AKO64" s="18"/>
      <c r="AKP64" s="18"/>
      <c r="AKQ64" s="18"/>
      <c r="AKR64" s="18"/>
      <c r="AKS64" s="18"/>
      <c r="AKT64" s="18"/>
      <c r="AKU64" s="18"/>
      <c r="AKV64" s="18"/>
      <c r="AKW64" s="18"/>
      <c r="AKX64" s="18"/>
      <c r="AKY64" s="18"/>
      <c r="AKZ64" s="18"/>
      <c r="ALA64" s="18"/>
      <c r="ALB64" s="18"/>
      <c r="ALC64" s="18"/>
      <c r="ALD64" s="18"/>
      <c r="ALE64" s="18"/>
      <c r="ALF64" s="18"/>
      <c r="ALG64" s="18"/>
      <c r="ALH64" s="18"/>
      <c r="ALI64" s="18"/>
      <c r="ALJ64" s="18"/>
      <c r="ALK64" s="18"/>
      <c r="ALL64" s="18"/>
      <c r="ALM64" s="18"/>
      <c r="ALN64" s="18"/>
      <c r="ALO64" s="18"/>
      <c r="ALP64" s="18"/>
      <c r="ALQ64" s="18"/>
      <c r="ALR64" s="18"/>
      <c r="ALS64" s="18"/>
      <c r="ALT64" s="18"/>
      <c r="ALU64" s="18"/>
      <c r="ALV64" s="18"/>
      <c r="ALW64" s="18"/>
      <c r="ALX64" s="18"/>
      <c r="ALY64" s="18"/>
      <c r="ALZ64" s="18"/>
      <c r="AMA64" s="18"/>
      <c r="AMB64" s="18"/>
      <c r="AMC64" s="18"/>
      <c r="AMD64" s="18"/>
      <c r="AME64" s="18"/>
      <c r="AMF64" s="18"/>
      <c r="AMG64" s="18"/>
      <c r="AMH64" s="18"/>
      <c r="AMI64" s="18"/>
      <c r="AMJ64" s="18"/>
    </row>
    <row r="65" spans="1:1025" s="23" customFormat="1" ht="6" customHeight="1" x14ac:dyDescent="0.25">
      <c r="A65" s="178"/>
      <c r="B65" s="178"/>
      <c r="C65" s="178"/>
      <c r="D65" s="178"/>
      <c r="E65" s="179"/>
      <c r="F65" s="180"/>
      <c r="G65" s="178"/>
      <c r="H65" s="178"/>
      <c r="I65" s="178"/>
      <c r="J65" s="178"/>
      <c r="K65" s="180"/>
      <c r="L65" s="180"/>
      <c r="M65" s="181"/>
    </row>
    <row r="66" spans="1:1025" ht="15.75" x14ac:dyDescent="0.25">
      <c r="A66" s="178"/>
      <c r="B66" s="178"/>
      <c r="C66" s="178"/>
      <c r="D66" s="178"/>
      <c r="E66" s="179"/>
      <c r="F66" s="180"/>
      <c r="G66" s="182"/>
      <c r="H66" s="182"/>
      <c r="I66" s="182"/>
      <c r="J66" s="182"/>
      <c r="K66" s="183">
        <v>2020</v>
      </c>
      <c r="L66" s="183">
        <v>2019</v>
      </c>
      <c r="M66" s="107"/>
    </row>
    <row r="67" spans="1:1025" ht="15" customHeight="1" x14ac:dyDescent="0.25">
      <c r="A67" s="178"/>
      <c r="B67" s="178"/>
      <c r="C67" s="178"/>
      <c r="D67" s="178"/>
      <c r="E67" s="179"/>
      <c r="F67" s="180"/>
      <c r="G67" s="262" t="s">
        <v>48</v>
      </c>
      <c r="H67" s="262"/>
      <c r="I67" s="262"/>
      <c r="J67" s="262"/>
      <c r="K67" s="184">
        <f>K11+K23+K32+K49+K56</f>
        <v>2830078.0865422818</v>
      </c>
      <c r="L67" s="184">
        <f>L11+L23+L32+L49+L56</f>
        <v>2706325.5</v>
      </c>
      <c r="M67" s="185"/>
    </row>
    <row r="68" spans="1:1025" ht="15" customHeight="1" x14ac:dyDescent="0.25">
      <c r="B68" s="197"/>
      <c r="C68" s="197"/>
      <c r="D68" s="197"/>
      <c r="E68" s="108"/>
      <c r="F68" s="108"/>
      <c r="G68" s="263" t="s">
        <v>49</v>
      </c>
      <c r="H68" s="263"/>
      <c r="I68" s="263"/>
      <c r="J68" s="263"/>
      <c r="K68" s="147">
        <f>K24+K33+K51+K57</f>
        <v>79029.069799999997</v>
      </c>
      <c r="L68" s="147">
        <f>L24+L33+L51+L57</f>
        <v>106470</v>
      </c>
      <c r="M68" s="136"/>
    </row>
    <row r="69" spans="1:1025" ht="15" customHeight="1" x14ac:dyDescent="0.25">
      <c r="B69" s="197"/>
      <c r="C69" s="197"/>
      <c r="D69" s="197"/>
      <c r="E69" s="134"/>
      <c r="F69" s="135"/>
      <c r="G69" s="263" t="s">
        <v>50</v>
      </c>
      <c r="H69" s="263"/>
      <c r="I69" s="263"/>
      <c r="J69" s="263"/>
      <c r="K69" s="147">
        <f>K35+K36+K39+K50+K40</f>
        <v>127120.84</v>
      </c>
      <c r="L69" s="147">
        <f>L35+L36+L39+L50+L40</f>
        <v>199662</v>
      </c>
      <c r="M69" s="136"/>
    </row>
    <row r="70" spans="1:1025" ht="15" hidden="1" customHeight="1" x14ac:dyDescent="0.25">
      <c r="A70" s="197"/>
      <c r="B70" s="197"/>
      <c r="C70" s="197"/>
      <c r="D70" s="197"/>
      <c r="E70" s="134"/>
      <c r="F70" s="135"/>
      <c r="G70" s="268" t="s">
        <v>51</v>
      </c>
      <c r="H70" s="268"/>
      <c r="I70" s="268"/>
      <c r="J70" s="268"/>
      <c r="K70" s="186">
        <f>K34</f>
        <v>0</v>
      </c>
      <c r="L70" s="187">
        <f>L34</f>
        <v>0</v>
      </c>
      <c r="M70" s="136"/>
    </row>
    <row r="71" spans="1:1025" ht="15" customHeight="1" x14ac:dyDescent="0.25">
      <c r="E71" s="108"/>
      <c r="F71" s="135"/>
      <c r="G71" s="269" t="s">
        <v>52</v>
      </c>
      <c r="H71" s="269"/>
      <c r="I71" s="269"/>
      <c r="J71" s="269"/>
      <c r="K71" s="188">
        <f>SUM(K67:K70)</f>
        <v>3036227.9963422818</v>
      </c>
      <c r="L71" s="189">
        <f>SUM(L67:L70)</f>
        <v>3012457.5</v>
      </c>
      <c r="M71" s="136"/>
    </row>
    <row r="72" spans="1:1025" ht="15.75" x14ac:dyDescent="0.25">
      <c r="A72" s="199" t="s">
        <v>157</v>
      </c>
      <c r="B72" s="200"/>
      <c r="C72" s="200"/>
      <c r="D72" s="200"/>
      <c r="E72" s="201"/>
      <c r="F72" s="202"/>
      <c r="G72" s="200"/>
      <c r="H72" s="200"/>
      <c r="I72" s="200"/>
      <c r="J72" s="200"/>
      <c r="K72" s="202"/>
    </row>
    <row r="73" spans="1:1025" s="36" customFormat="1" ht="15" customHeight="1" x14ac:dyDescent="0.25">
      <c r="A73" s="199" t="s">
        <v>155</v>
      </c>
      <c r="B73" s="203"/>
      <c r="C73" s="203"/>
      <c r="D73" s="203"/>
      <c r="E73" s="203"/>
      <c r="F73" s="204"/>
      <c r="G73" s="203"/>
      <c r="H73" s="203"/>
      <c r="I73" s="203"/>
      <c r="J73" s="203"/>
      <c r="K73" s="205"/>
      <c r="L73" s="191"/>
      <c r="M73" s="192"/>
      <c r="N73" s="39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  <c r="IW73" s="37"/>
      <c r="IX73" s="37"/>
      <c r="IY73" s="37"/>
      <c r="IZ73" s="37"/>
      <c r="JA73" s="37"/>
      <c r="JB73" s="37"/>
      <c r="JC73" s="37"/>
      <c r="JD73" s="37"/>
      <c r="JE73" s="37"/>
      <c r="JF73" s="37"/>
      <c r="JG73" s="37"/>
      <c r="JH73" s="37"/>
      <c r="JI73" s="37"/>
      <c r="JJ73" s="37"/>
      <c r="JK73" s="37"/>
      <c r="JL73" s="37"/>
      <c r="JM73" s="37"/>
      <c r="JN73" s="37"/>
      <c r="JO73" s="37"/>
      <c r="JP73" s="37"/>
      <c r="JQ73" s="37"/>
      <c r="JR73" s="37"/>
      <c r="JS73" s="37"/>
      <c r="JT73" s="37"/>
      <c r="JU73" s="37"/>
      <c r="JV73" s="37"/>
      <c r="JW73" s="37"/>
      <c r="JX73" s="37"/>
      <c r="JY73" s="37"/>
      <c r="JZ73" s="37"/>
      <c r="KA73" s="37"/>
      <c r="KB73" s="37"/>
      <c r="KC73" s="37"/>
      <c r="KD73" s="37"/>
      <c r="KE73" s="37"/>
      <c r="KF73" s="37"/>
      <c r="KG73" s="37"/>
      <c r="KH73" s="37"/>
      <c r="KI73" s="37"/>
      <c r="KJ73" s="37"/>
      <c r="KK73" s="37"/>
      <c r="KL73" s="37"/>
      <c r="KM73" s="37"/>
      <c r="KN73" s="37"/>
      <c r="KO73" s="37"/>
      <c r="KP73" s="37"/>
      <c r="KQ73" s="37"/>
      <c r="KR73" s="37"/>
      <c r="KS73" s="37"/>
      <c r="KT73" s="37"/>
      <c r="KU73" s="37"/>
      <c r="KV73" s="37"/>
      <c r="KW73" s="37"/>
      <c r="KX73" s="37"/>
      <c r="KY73" s="37"/>
      <c r="KZ73" s="37"/>
      <c r="LA73" s="37"/>
      <c r="LB73" s="37"/>
      <c r="LC73" s="37"/>
      <c r="LD73" s="37"/>
      <c r="LE73" s="37"/>
      <c r="LF73" s="37"/>
      <c r="LG73" s="37"/>
      <c r="LH73" s="37"/>
      <c r="LI73" s="37"/>
      <c r="LJ73" s="37"/>
      <c r="LK73" s="37"/>
      <c r="LL73" s="37"/>
      <c r="LM73" s="37"/>
      <c r="LN73" s="37"/>
      <c r="LO73" s="37"/>
      <c r="LP73" s="37"/>
      <c r="LQ73" s="37"/>
      <c r="LR73" s="37"/>
      <c r="LS73" s="37"/>
      <c r="LT73" s="37"/>
      <c r="LU73" s="37"/>
      <c r="LV73" s="37"/>
      <c r="LW73" s="37"/>
      <c r="LX73" s="37"/>
      <c r="LY73" s="37"/>
      <c r="LZ73" s="37"/>
      <c r="MA73" s="37"/>
      <c r="MB73" s="37"/>
      <c r="MC73" s="37"/>
      <c r="MD73" s="37"/>
      <c r="ME73" s="37"/>
      <c r="MF73" s="37"/>
      <c r="MG73" s="37"/>
      <c r="MH73" s="37"/>
      <c r="MI73" s="37"/>
      <c r="MJ73" s="37"/>
      <c r="MK73" s="37"/>
      <c r="ML73" s="37"/>
      <c r="MM73" s="37"/>
      <c r="MN73" s="37"/>
      <c r="MO73" s="37"/>
      <c r="MP73" s="37"/>
      <c r="MQ73" s="37"/>
      <c r="MR73" s="37"/>
      <c r="MS73" s="37"/>
      <c r="MT73" s="37"/>
      <c r="MU73" s="37"/>
      <c r="MV73" s="37"/>
      <c r="MW73" s="37"/>
      <c r="MX73" s="37"/>
      <c r="MY73" s="37"/>
      <c r="MZ73" s="37"/>
      <c r="NA73" s="37"/>
      <c r="NB73" s="37"/>
      <c r="NC73" s="37"/>
      <c r="ND73" s="37"/>
      <c r="NE73" s="37"/>
      <c r="NF73" s="37"/>
      <c r="NG73" s="37"/>
      <c r="NH73" s="37"/>
      <c r="NI73" s="37"/>
      <c r="NJ73" s="37"/>
      <c r="NK73" s="37"/>
      <c r="NL73" s="37"/>
      <c r="NM73" s="37"/>
      <c r="NN73" s="37"/>
      <c r="NO73" s="37"/>
      <c r="NP73" s="37"/>
      <c r="NQ73" s="37"/>
      <c r="NR73" s="37"/>
      <c r="NS73" s="37"/>
      <c r="NT73" s="37"/>
      <c r="NU73" s="37"/>
      <c r="NV73" s="37"/>
      <c r="NW73" s="37"/>
      <c r="NX73" s="37"/>
      <c r="NY73" s="37"/>
      <c r="NZ73" s="37"/>
      <c r="OA73" s="37"/>
      <c r="OB73" s="37"/>
      <c r="OC73" s="37"/>
      <c r="OD73" s="37"/>
      <c r="OE73" s="37"/>
      <c r="OF73" s="37"/>
      <c r="OG73" s="37"/>
      <c r="OH73" s="37"/>
      <c r="OI73" s="37"/>
      <c r="OJ73" s="37"/>
      <c r="OK73" s="37"/>
      <c r="OL73" s="37"/>
      <c r="OM73" s="37"/>
      <c r="ON73" s="37"/>
      <c r="OO73" s="37"/>
      <c r="OP73" s="37"/>
      <c r="OQ73" s="37"/>
      <c r="OR73" s="37"/>
      <c r="OS73" s="37"/>
      <c r="OT73" s="37"/>
      <c r="OU73" s="37"/>
      <c r="OV73" s="37"/>
      <c r="OW73" s="37"/>
      <c r="OX73" s="37"/>
      <c r="OY73" s="37"/>
      <c r="OZ73" s="37"/>
      <c r="PA73" s="37"/>
      <c r="PB73" s="37"/>
      <c r="PC73" s="37"/>
      <c r="PD73" s="37"/>
      <c r="PE73" s="37"/>
      <c r="PF73" s="37"/>
      <c r="PG73" s="37"/>
      <c r="PH73" s="37"/>
      <c r="PI73" s="37"/>
      <c r="PJ73" s="37"/>
      <c r="PK73" s="37"/>
      <c r="PL73" s="37"/>
      <c r="PM73" s="37"/>
      <c r="PN73" s="37"/>
      <c r="PO73" s="37"/>
      <c r="PP73" s="37"/>
      <c r="PQ73" s="37"/>
      <c r="PR73" s="37"/>
      <c r="PS73" s="37"/>
      <c r="PT73" s="37"/>
      <c r="PU73" s="37"/>
      <c r="PV73" s="37"/>
      <c r="PW73" s="37"/>
      <c r="PX73" s="37"/>
      <c r="PY73" s="37"/>
      <c r="PZ73" s="37"/>
      <c r="QA73" s="37"/>
      <c r="QB73" s="37"/>
      <c r="QC73" s="37"/>
      <c r="QD73" s="37"/>
      <c r="QE73" s="37"/>
      <c r="QF73" s="37"/>
      <c r="QG73" s="37"/>
      <c r="QH73" s="37"/>
      <c r="QI73" s="37"/>
      <c r="QJ73" s="37"/>
      <c r="QK73" s="37"/>
      <c r="QL73" s="37"/>
      <c r="QM73" s="37"/>
      <c r="QN73" s="37"/>
      <c r="QO73" s="37"/>
      <c r="QP73" s="37"/>
      <c r="QQ73" s="37"/>
      <c r="QR73" s="37"/>
      <c r="QS73" s="37"/>
      <c r="QT73" s="37"/>
      <c r="QU73" s="37"/>
      <c r="QV73" s="37"/>
      <c r="QW73" s="37"/>
      <c r="QX73" s="37"/>
      <c r="QY73" s="37"/>
      <c r="QZ73" s="37"/>
      <c r="RA73" s="37"/>
      <c r="RB73" s="37"/>
      <c r="RC73" s="37"/>
      <c r="RD73" s="37"/>
      <c r="RE73" s="37"/>
      <c r="RF73" s="37"/>
      <c r="RG73" s="37"/>
      <c r="RH73" s="37"/>
      <c r="RI73" s="37"/>
      <c r="RJ73" s="37"/>
      <c r="RK73" s="37"/>
      <c r="RL73" s="37"/>
      <c r="RM73" s="37"/>
      <c r="RN73" s="37"/>
      <c r="RO73" s="37"/>
      <c r="RP73" s="37"/>
      <c r="RQ73" s="37"/>
      <c r="RR73" s="37"/>
      <c r="RS73" s="37"/>
      <c r="RT73" s="37"/>
      <c r="RU73" s="37"/>
      <c r="RV73" s="37"/>
      <c r="RW73" s="37"/>
      <c r="RX73" s="37"/>
      <c r="RY73" s="37"/>
      <c r="RZ73" s="37"/>
      <c r="SA73" s="37"/>
      <c r="SB73" s="37"/>
      <c r="SC73" s="37"/>
      <c r="SD73" s="37"/>
      <c r="SE73" s="37"/>
      <c r="SF73" s="37"/>
      <c r="SG73" s="37"/>
      <c r="SH73" s="37"/>
      <c r="SI73" s="37"/>
      <c r="SJ73" s="37"/>
      <c r="SK73" s="37"/>
      <c r="SL73" s="37"/>
      <c r="SM73" s="37"/>
      <c r="SN73" s="37"/>
      <c r="SO73" s="37"/>
      <c r="SP73" s="37"/>
      <c r="SQ73" s="37"/>
      <c r="SR73" s="37"/>
      <c r="SS73" s="37"/>
      <c r="ST73" s="37"/>
      <c r="SU73" s="37"/>
      <c r="SV73" s="37"/>
      <c r="SW73" s="37"/>
      <c r="SX73" s="37"/>
      <c r="SY73" s="37"/>
      <c r="SZ73" s="37"/>
      <c r="TA73" s="37"/>
      <c r="TB73" s="37"/>
      <c r="TC73" s="37"/>
      <c r="TD73" s="37"/>
      <c r="TE73" s="37"/>
      <c r="TF73" s="37"/>
      <c r="TG73" s="37"/>
      <c r="TH73" s="37"/>
      <c r="TI73" s="37"/>
      <c r="TJ73" s="37"/>
      <c r="TK73" s="37"/>
      <c r="TL73" s="37"/>
      <c r="TM73" s="37"/>
      <c r="TN73" s="37"/>
      <c r="TO73" s="37"/>
      <c r="TP73" s="37"/>
      <c r="TQ73" s="37"/>
      <c r="TR73" s="37"/>
      <c r="TS73" s="37"/>
      <c r="TT73" s="37"/>
      <c r="TU73" s="37"/>
      <c r="TV73" s="37"/>
      <c r="TW73" s="37"/>
      <c r="TX73" s="37"/>
      <c r="TY73" s="37"/>
      <c r="TZ73" s="37"/>
      <c r="UA73" s="37"/>
      <c r="UB73" s="37"/>
      <c r="UC73" s="37"/>
      <c r="UD73" s="37"/>
      <c r="UE73" s="37"/>
      <c r="UF73" s="37"/>
      <c r="UG73" s="37"/>
      <c r="UH73" s="37"/>
      <c r="UI73" s="37"/>
      <c r="UJ73" s="37"/>
      <c r="UK73" s="37"/>
      <c r="UL73" s="37"/>
      <c r="UM73" s="37"/>
      <c r="UN73" s="37"/>
      <c r="UO73" s="37"/>
      <c r="UP73" s="37"/>
      <c r="UQ73" s="37"/>
      <c r="UR73" s="37"/>
      <c r="US73" s="37"/>
      <c r="UT73" s="37"/>
      <c r="UU73" s="37"/>
      <c r="UV73" s="37"/>
      <c r="UW73" s="37"/>
      <c r="UX73" s="37"/>
      <c r="UY73" s="37"/>
      <c r="UZ73" s="37"/>
      <c r="VA73" s="37"/>
      <c r="VB73" s="37"/>
      <c r="VC73" s="37"/>
      <c r="VD73" s="37"/>
      <c r="VE73" s="37"/>
      <c r="VF73" s="37"/>
      <c r="VG73" s="37"/>
      <c r="VH73" s="37"/>
      <c r="VI73" s="37"/>
      <c r="VJ73" s="37"/>
      <c r="VK73" s="37"/>
      <c r="VL73" s="37"/>
      <c r="VM73" s="37"/>
      <c r="VN73" s="37"/>
      <c r="VO73" s="37"/>
      <c r="VP73" s="37"/>
      <c r="VQ73" s="37"/>
      <c r="VR73" s="37"/>
      <c r="VS73" s="37"/>
      <c r="VT73" s="37"/>
      <c r="VU73" s="37"/>
      <c r="VV73" s="37"/>
      <c r="VW73" s="37"/>
      <c r="VX73" s="37"/>
      <c r="VY73" s="37"/>
      <c r="VZ73" s="37"/>
      <c r="WA73" s="37"/>
      <c r="WB73" s="37"/>
      <c r="WC73" s="37"/>
      <c r="WD73" s="37"/>
      <c r="WE73" s="37"/>
      <c r="WF73" s="37"/>
      <c r="WG73" s="37"/>
      <c r="WH73" s="37"/>
      <c r="WI73" s="37"/>
      <c r="WJ73" s="37"/>
      <c r="WK73" s="37"/>
      <c r="WL73" s="37"/>
      <c r="WM73" s="37"/>
      <c r="WN73" s="37"/>
      <c r="WO73" s="37"/>
      <c r="WP73" s="37"/>
      <c r="WQ73" s="37"/>
      <c r="WR73" s="37"/>
      <c r="WS73" s="37"/>
      <c r="WT73" s="37"/>
      <c r="WU73" s="37"/>
      <c r="WV73" s="37"/>
      <c r="WW73" s="37"/>
      <c r="WX73" s="37"/>
      <c r="WY73" s="37"/>
      <c r="WZ73" s="37"/>
      <c r="XA73" s="37"/>
      <c r="XB73" s="37"/>
      <c r="XC73" s="37"/>
      <c r="XD73" s="37"/>
      <c r="XE73" s="37"/>
      <c r="XF73" s="37"/>
      <c r="XG73" s="37"/>
      <c r="XH73" s="37"/>
      <c r="XI73" s="37"/>
      <c r="XJ73" s="37"/>
      <c r="XK73" s="37"/>
      <c r="XL73" s="37"/>
      <c r="XM73" s="37"/>
      <c r="XN73" s="37"/>
      <c r="XO73" s="37"/>
      <c r="XP73" s="37"/>
      <c r="XQ73" s="37"/>
      <c r="XR73" s="37"/>
      <c r="XS73" s="37"/>
      <c r="XT73" s="37"/>
      <c r="XU73" s="37"/>
      <c r="XV73" s="37"/>
      <c r="XW73" s="37"/>
      <c r="XX73" s="37"/>
      <c r="XY73" s="37"/>
      <c r="XZ73" s="37"/>
      <c r="YA73" s="37"/>
      <c r="YB73" s="37"/>
      <c r="YC73" s="37"/>
      <c r="YD73" s="37"/>
      <c r="YE73" s="37"/>
      <c r="YF73" s="37"/>
      <c r="YG73" s="37"/>
      <c r="YH73" s="37"/>
      <c r="YI73" s="37"/>
      <c r="YJ73" s="37"/>
      <c r="YK73" s="37"/>
      <c r="YL73" s="37"/>
      <c r="YM73" s="37"/>
      <c r="YN73" s="37"/>
      <c r="YO73" s="37"/>
      <c r="YP73" s="37"/>
      <c r="YQ73" s="37"/>
      <c r="YR73" s="37"/>
      <c r="YS73" s="37"/>
      <c r="YT73" s="37"/>
      <c r="YU73" s="37"/>
      <c r="YV73" s="37"/>
      <c r="YW73" s="37"/>
      <c r="YX73" s="37"/>
      <c r="YY73" s="37"/>
      <c r="YZ73" s="37"/>
      <c r="ZA73" s="37"/>
      <c r="ZB73" s="37"/>
      <c r="ZC73" s="37"/>
      <c r="ZD73" s="37"/>
      <c r="ZE73" s="37"/>
      <c r="ZF73" s="37"/>
      <c r="ZG73" s="37"/>
      <c r="ZH73" s="37"/>
      <c r="ZI73" s="37"/>
      <c r="ZJ73" s="37"/>
      <c r="ZK73" s="37"/>
      <c r="ZL73" s="37"/>
      <c r="ZM73" s="37"/>
      <c r="ZN73" s="37"/>
      <c r="ZO73" s="37"/>
      <c r="ZP73" s="37"/>
      <c r="ZQ73" s="37"/>
      <c r="ZR73" s="37"/>
      <c r="ZS73" s="37"/>
      <c r="ZT73" s="37"/>
      <c r="ZU73" s="37"/>
      <c r="ZV73" s="37"/>
      <c r="ZW73" s="37"/>
      <c r="ZX73" s="37"/>
      <c r="ZY73" s="37"/>
      <c r="ZZ73" s="37"/>
      <c r="AAA73" s="37"/>
      <c r="AAB73" s="37"/>
      <c r="AAC73" s="37"/>
      <c r="AAD73" s="37"/>
      <c r="AAE73" s="37"/>
      <c r="AAF73" s="37"/>
      <c r="AAG73" s="37"/>
      <c r="AAH73" s="37"/>
      <c r="AAI73" s="37"/>
      <c r="AAJ73" s="37"/>
      <c r="AAK73" s="37"/>
      <c r="AAL73" s="37"/>
      <c r="AAM73" s="37"/>
      <c r="AAN73" s="37"/>
      <c r="AAO73" s="37"/>
      <c r="AAP73" s="37"/>
      <c r="AAQ73" s="37"/>
      <c r="AAR73" s="37"/>
      <c r="AAS73" s="37"/>
      <c r="AAT73" s="37"/>
      <c r="AAU73" s="37"/>
      <c r="AAV73" s="37"/>
      <c r="AAW73" s="37"/>
      <c r="AAX73" s="37"/>
      <c r="AAY73" s="37"/>
      <c r="AAZ73" s="37"/>
      <c r="ABA73" s="37"/>
      <c r="ABB73" s="37"/>
      <c r="ABC73" s="37"/>
      <c r="ABD73" s="37"/>
      <c r="ABE73" s="37"/>
      <c r="ABF73" s="37"/>
      <c r="ABG73" s="37"/>
      <c r="ABH73" s="37"/>
      <c r="ABI73" s="37"/>
      <c r="ABJ73" s="37"/>
      <c r="ABK73" s="37"/>
      <c r="ABL73" s="37"/>
      <c r="ABM73" s="37"/>
      <c r="ABN73" s="37"/>
      <c r="ABO73" s="37"/>
      <c r="ABP73" s="37"/>
      <c r="ABQ73" s="37"/>
      <c r="ABR73" s="37"/>
      <c r="ABS73" s="37"/>
      <c r="ABT73" s="37"/>
      <c r="ABU73" s="37"/>
      <c r="ABV73" s="37"/>
      <c r="ABW73" s="37"/>
      <c r="ABX73" s="37"/>
      <c r="ABY73" s="37"/>
      <c r="ABZ73" s="37"/>
      <c r="ACA73" s="37"/>
      <c r="ACB73" s="37"/>
      <c r="ACC73" s="37"/>
      <c r="ACD73" s="37"/>
      <c r="ACE73" s="37"/>
      <c r="ACF73" s="37"/>
      <c r="ACG73" s="37"/>
      <c r="ACH73" s="37"/>
      <c r="ACI73" s="37"/>
      <c r="ACJ73" s="37"/>
      <c r="ACK73" s="37"/>
      <c r="ACL73" s="37"/>
      <c r="ACM73" s="37"/>
      <c r="ACN73" s="37"/>
      <c r="ACO73" s="37"/>
      <c r="ACP73" s="37"/>
      <c r="ACQ73" s="37"/>
      <c r="ACR73" s="37"/>
      <c r="ACS73" s="37"/>
      <c r="ACT73" s="37"/>
      <c r="ACU73" s="37"/>
      <c r="ACV73" s="37"/>
      <c r="ACW73" s="37"/>
      <c r="ACX73" s="37"/>
      <c r="ACY73" s="37"/>
      <c r="ACZ73" s="37"/>
      <c r="ADA73" s="37"/>
      <c r="ADB73" s="37"/>
      <c r="ADC73" s="37"/>
      <c r="ADD73" s="37"/>
      <c r="ADE73" s="37"/>
      <c r="ADF73" s="37"/>
      <c r="ADG73" s="37"/>
      <c r="ADH73" s="37"/>
      <c r="ADI73" s="37"/>
      <c r="ADJ73" s="37"/>
      <c r="ADK73" s="37"/>
      <c r="ADL73" s="37"/>
      <c r="ADM73" s="37"/>
      <c r="ADN73" s="37"/>
      <c r="ADO73" s="37"/>
      <c r="ADP73" s="37"/>
      <c r="ADQ73" s="37"/>
      <c r="ADR73" s="37"/>
      <c r="ADS73" s="37"/>
      <c r="ADT73" s="37"/>
      <c r="ADU73" s="37"/>
      <c r="ADV73" s="37"/>
      <c r="ADW73" s="37"/>
      <c r="ADX73" s="37"/>
      <c r="ADY73" s="37"/>
      <c r="ADZ73" s="37"/>
      <c r="AEA73" s="37"/>
      <c r="AEB73" s="37"/>
      <c r="AEC73" s="37"/>
      <c r="AED73" s="37"/>
      <c r="AEE73" s="37"/>
      <c r="AEF73" s="37"/>
      <c r="AEG73" s="37"/>
      <c r="AEH73" s="37"/>
      <c r="AEI73" s="37"/>
      <c r="AEJ73" s="37"/>
      <c r="AEK73" s="37"/>
      <c r="AEL73" s="37"/>
      <c r="AEM73" s="37"/>
      <c r="AEN73" s="37"/>
      <c r="AEO73" s="37"/>
      <c r="AEP73" s="37"/>
      <c r="AEQ73" s="37"/>
      <c r="AER73" s="37"/>
      <c r="AES73" s="37"/>
      <c r="AET73" s="37"/>
      <c r="AEU73" s="37"/>
      <c r="AEV73" s="37"/>
      <c r="AEW73" s="37"/>
      <c r="AEX73" s="37"/>
      <c r="AEY73" s="37"/>
      <c r="AEZ73" s="37"/>
      <c r="AFA73" s="37"/>
      <c r="AFB73" s="37"/>
      <c r="AFC73" s="37"/>
      <c r="AFD73" s="37"/>
      <c r="AFE73" s="37"/>
      <c r="AFF73" s="37"/>
      <c r="AFG73" s="37"/>
      <c r="AFH73" s="37"/>
      <c r="AFI73" s="37"/>
      <c r="AFJ73" s="37"/>
      <c r="AFK73" s="37"/>
      <c r="AFL73" s="37"/>
      <c r="AFM73" s="37"/>
      <c r="AFN73" s="37"/>
      <c r="AFO73" s="37"/>
      <c r="AFP73" s="37"/>
      <c r="AFQ73" s="37"/>
      <c r="AFR73" s="37"/>
      <c r="AFS73" s="37"/>
      <c r="AFT73" s="37"/>
      <c r="AFU73" s="37"/>
      <c r="AFV73" s="37"/>
      <c r="AFW73" s="37"/>
      <c r="AFX73" s="37"/>
      <c r="AFY73" s="37"/>
      <c r="AFZ73" s="37"/>
      <c r="AGA73" s="37"/>
      <c r="AGB73" s="37"/>
      <c r="AGC73" s="37"/>
      <c r="AGD73" s="37"/>
      <c r="AGE73" s="37"/>
      <c r="AGF73" s="37"/>
      <c r="AGG73" s="37"/>
      <c r="AGH73" s="37"/>
      <c r="AGI73" s="37"/>
      <c r="AGJ73" s="37"/>
      <c r="AGK73" s="37"/>
      <c r="AGL73" s="37"/>
      <c r="AGM73" s="37"/>
      <c r="AGN73" s="37"/>
      <c r="AGO73" s="37"/>
      <c r="AGP73" s="37"/>
      <c r="AGQ73" s="37"/>
      <c r="AGR73" s="37"/>
      <c r="AGS73" s="37"/>
      <c r="AGT73" s="37"/>
      <c r="AGU73" s="37"/>
      <c r="AGV73" s="37"/>
      <c r="AGW73" s="37"/>
      <c r="AGX73" s="37"/>
      <c r="AGY73" s="37"/>
      <c r="AGZ73" s="37"/>
      <c r="AHA73" s="37"/>
      <c r="AHB73" s="37"/>
      <c r="AHC73" s="37"/>
      <c r="AHD73" s="37"/>
      <c r="AHE73" s="37"/>
      <c r="AHF73" s="37"/>
      <c r="AHG73" s="37"/>
      <c r="AHH73" s="37"/>
      <c r="AHI73" s="37"/>
      <c r="AHJ73" s="37"/>
      <c r="AHK73" s="37"/>
      <c r="AHL73" s="37"/>
      <c r="AHM73" s="37"/>
      <c r="AHN73" s="37"/>
      <c r="AHO73" s="37"/>
      <c r="AHP73" s="37"/>
      <c r="AHQ73" s="37"/>
      <c r="AHR73" s="37"/>
      <c r="AHS73" s="37"/>
      <c r="AHT73" s="37"/>
      <c r="AHU73" s="37"/>
      <c r="AHV73" s="37"/>
      <c r="AHW73" s="37"/>
      <c r="AHX73" s="37"/>
      <c r="AHY73" s="37"/>
      <c r="AHZ73" s="37"/>
      <c r="AIA73" s="37"/>
      <c r="AIB73" s="37"/>
      <c r="AIC73" s="37"/>
      <c r="AID73" s="37"/>
      <c r="AIE73" s="37"/>
      <c r="AIF73" s="37"/>
      <c r="AIG73" s="37"/>
      <c r="AIH73" s="37"/>
      <c r="AII73" s="37"/>
      <c r="AIJ73" s="37"/>
      <c r="AIK73" s="37"/>
      <c r="AIL73" s="37"/>
      <c r="AIM73" s="37"/>
      <c r="AIN73" s="37"/>
      <c r="AIO73" s="37"/>
      <c r="AIP73" s="37"/>
      <c r="AIQ73" s="37"/>
      <c r="AIR73" s="37"/>
      <c r="AIS73" s="37"/>
      <c r="AIT73" s="37"/>
      <c r="AIU73" s="37"/>
      <c r="AIV73" s="37"/>
      <c r="AIW73" s="37"/>
      <c r="AIX73" s="37"/>
      <c r="AIY73" s="37"/>
      <c r="AIZ73" s="37"/>
      <c r="AJA73" s="37"/>
      <c r="AJB73" s="37"/>
      <c r="AJC73" s="37"/>
      <c r="AJD73" s="37"/>
      <c r="AJE73" s="37"/>
      <c r="AJF73" s="37"/>
      <c r="AJG73" s="37"/>
      <c r="AJH73" s="37"/>
      <c r="AJI73" s="37"/>
      <c r="AJJ73" s="37"/>
      <c r="AJK73" s="37"/>
      <c r="AJL73" s="37"/>
      <c r="AJM73" s="37"/>
      <c r="AJN73" s="37"/>
      <c r="AJO73" s="37"/>
      <c r="AJP73" s="37"/>
      <c r="AJQ73" s="37"/>
      <c r="AJR73" s="37"/>
      <c r="AJS73" s="37"/>
      <c r="AJT73" s="37"/>
      <c r="AJU73" s="37"/>
      <c r="AJV73" s="37"/>
      <c r="AJW73" s="37"/>
      <c r="AJX73" s="37"/>
      <c r="AJY73" s="37"/>
      <c r="AJZ73" s="37"/>
      <c r="AKA73" s="37"/>
      <c r="AKB73" s="37"/>
      <c r="AKC73" s="37"/>
      <c r="AKD73" s="37"/>
      <c r="AKE73" s="37"/>
      <c r="AKF73" s="37"/>
      <c r="AKG73" s="37"/>
      <c r="AKH73" s="37"/>
      <c r="AKI73" s="37"/>
      <c r="AKJ73" s="37"/>
      <c r="AKK73" s="37"/>
      <c r="AKL73" s="37"/>
      <c r="AKM73" s="37"/>
      <c r="AKN73" s="37"/>
      <c r="AKO73" s="37"/>
      <c r="AKP73" s="37"/>
      <c r="AKQ73" s="37"/>
      <c r="AKR73" s="37"/>
      <c r="AKS73" s="37"/>
      <c r="AKT73" s="37"/>
      <c r="AKU73" s="37"/>
      <c r="AKV73" s="37"/>
      <c r="AKW73" s="37"/>
      <c r="AKX73" s="37"/>
      <c r="AKY73" s="37"/>
      <c r="AKZ73" s="37"/>
      <c r="ALA73" s="37"/>
      <c r="ALB73" s="37"/>
      <c r="ALC73" s="37"/>
      <c r="ALD73" s="37"/>
      <c r="ALE73" s="37"/>
      <c r="ALF73" s="37"/>
      <c r="ALG73" s="37"/>
      <c r="ALH73" s="37"/>
      <c r="ALI73" s="37"/>
      <c r="ALJ73" s="37"/>
      <c r="ALK73" s="37"/>
      <c r="ALL73" s="37"/>
      <c r="ALM73" s="37"/>
      <c r="ALN73" s="37"/>
      <c r="ALO73" s="37"/>
      <c r="ALP73" s="37"/>
      <c r="ALQ73" s="37"/>
      <c r="ALR73" s="37"/>
      <c r="ALS73" s="37"/>
      <c r="ALT73" s="37"/>
      <c r="ALU73" s="37"/>
      <c r="ALV73" s="37"/>
      <c r="ALW73" s="37"/>
      <c r="ALX73" s="37"/>
      <c r="ALY73" s="37"/>
      <c r="ALZ73" s="37"/>
      <c r="AMA73" s="37"/>
      <c r="AMB73" s="37"/>
      <c r="AMC73" s="37"/>
      <c r="AMD73" s="37"/>
      <c r="AME73" s="37"/>
      <c r="AMF73" s="37"/>
      <c r="AMG73" s="37"/>
      <c r="AMH73" s="37"/>
      <c r="AMI73" s="37"/>
      <c r="AMJ73" s="37"/>
      <c r="AMK73" s="37"/>
    </row>
    <row r="74" spans="1:1025" s="36" customFormat="1" ht="15" customHeight="1" x14ac:dyDescent="0.25">
      <c r="A74" s="199" t="s">
        <v>156</v>
      </c>
      <c r="B74" s="199"/>
      <c r="C74" s="199"/>
      <c r="D74" s="199"/>
      <c r="E74" s="206"/>
      <c r="F74" s="207"/>
      <c r="G74" s="270"/>
      <c r="H74" s="270"/>
      <c r="I74" s="270"/>
      <c r="J74" s="270"/>
      <c r="K74" s="207"/>
      <c r="L74" s="193"/>
      <c r="M74" s="192"/>
      <c r="N74" s="39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  <c r="IW74" s="37"/>
      <c r="IX74" s="37"/>
      <c r="IY74" s="37"/>
      <c r="IZ74" s="37"/>
      <c r="JA74" s="37"/>
      <c r="JB74" s="37"/>
      <c r="JC74" s="37"/>
      <c r="JD74" s="37"/>
      <c r="JE74" s="37"/>
      <c r="JF74" s="37"/>
      <c r="JG74" s="37"/>
      <c r="JH74" s="37"/>
      <c r="JI74" s="37"/>
      <c r="JJ74" s="37"/>
      <c r="JK74" s="37"/>
      <c r="JL74" s="37"/>
      <c r="JM74" s="37"/>
      <c r="JN74" s="37"/>
      <c r="JO74" s="37"/>
      <c r="JP74" s="37"/>
      <c r="JQ74" s="37"/>
      <c r="JR74" s="37"/>
      <c r="JS74" s="37"/>
      <c r="JT74" s="37"/>
      <c r="JU74" s="37"/>
      <c r="JV74" s="37"/>
      <c r="JW74" s="37"/>
      <c r="JX74" s="37"/>
      <c r="JY74" s="37"/>
      <c r="JZ74" s="37"/>
      <c r="KA74" s="37"/>
      <c r="KB74" s="37"/>
      <c r="KC74" s="37"/>
      <c r="KD74" s="37"/>
      <c r="KE74" s="37"/>
      <c r="KF74" s="37"/>
      <c r="KG74" s="37"/>
      <c r="KH74" s="37"/>
      <c r="KI74" s="37"/>
      <c r="KJ74" s="37"/>
      <c r="KK74" s="37"/>
      <c r="KL74" s="37"/>
      <c r="KM74" s="37"/>
      <c r="KN74" s="37"/>
      <c r="KO74" s="37"/>
      <c r="KP74" s="37"/>
      <c r="KQ74" s="37"/>
      <c r="KR74" s="37"/>
      <c r="KS74" s="37"/>
      <c r="KT74" s="37"/>
      <c r="KU74" s="37"/>
      <c r="KV74" s="37"/>
      <c r="KW74" s="37"/>
      <c r="KX74" s="37"/>
      <c r="KY74" s="37"/>
      <c r="KZ74" s="37"/>
      <c r="LA74" s="37"/>
      <c r="LB74" s="37"/>
      <c r="LC74" s="37"/>
      <c r="LD74" s="37"/>
      <c r="LE74" s="37"/>
      <c r="LF74" s="37"/>
      <c r="LG74" s="37"/>
      <c r="LH74" s="37"/>
      <c r="LI74" s="37"/>
      <c r="LJ74" s="37"/>
      <c r="LK74" s="37"/>
      <c r="LL74" s="37"/>
      <c r="LM74" s="37"/>
      <c r="LN74" s="37"/>
      <c r="LO74" s="37"/>
      <c r="LP74" s="37"/>
      <c r="LQ74" s="37"/>
      <c r="LR74" s="37"/>
      <c r="LS74" s="37"/>
      <c r="LT74" s="37"/>
      <c r="LU74" s="37"/>
      <c r="LV74" s="37"/>
      <c r="LW74" s="37"/>
      <c r="LX74" s="37"/>
      <c r="LY74" s="37"/>
      <c r="LZ74" s="37"/>
      <c r="MA74" s="37"/>
      <c r="MB74" s="37"/>
      <c r="MC74" s="37"/>
      <c r="MD74" s="37"/>
      <c r="ME74" s="37"/>
      <c r="MF74" s="37"/>
      <c r="MG74" s="37"/>
      <c r="MH74" s="37"/>
      <c r="MI74" s="37"/>
      <c r="MJ74" s="37"/>
      <c r="MK74" s="37"/>
      <c r="ML74" s="37"/>
      <c r="MM74" s="37"/>
      <c r="MN74" s="37"/>
      <c r="MO74" s="37"/>
      <c r="MP74" s="37"/>
      <c r="MQ74" s="37"/>
      <c r="MR74" s="37"/>
      <c r="MS74" s="37"/>
      <c r="MT74" s="37"/>
      <c r="MU74" s="37"/>
      <c r="MV74" s="37"/>
      <c r="MW74" s="37"/>
      <c r="MX74" s="37"/>
      <c r="MY74" s="37"/>
      <c r="MZ74" s="37"/>
      <c r="NA74" s="37"/>
      <c r="NB74" s="37"/>
      <c r="NC74" s="37"/>
      <c r="ND74" s="37"/>
      <c r="NE74" s="37"/>
      <c r="NF74" s="37"/>
      <c r="NG74" s="37"/>
      <c r="NH74" s="37"/>
      <c r="NI74" s="37"/>
      <c r="NJ74" s="37"/>
      <c r="NK74" s="37"/>
      <c r="NL74" s="37"/>
      <c r="NM74" s="37"/>
      <c r="NN74" s="37"/>
      <c r="NO74" s="37"/>
      <c r="NP74" s="37"/>
      <c r="NQ74" s="37"/>
      <c r="NR74" s="37"/>
      <c r="NS74" s="37"/>
      <c r="NT74" s="37"/>
      <c r="NU74" s="37"/>
      <c r="NV74" s="37"/>
      <c r="NW74" s="37"/>
      <c r="NX74" s="37"/>
      <c r="NY74" s="37"/>
      <c r="NZ74" s="37"/>
      <c r="OA74" s="37"/>
      <c r="OB74" s="37"/>
      <c r="OC74" s="37"/>
      <c r="OD74" s="37"/>
      <c r="OE74" s="37"/>
      <c r="OF74" s="37"/>
      <c r="OG74" s="37"/>
      <c r="OH74" s="37"/>
      <c r="OI74" s="37"/>
      <c r="OJ74" s="37"/>
      <c r="OK74" s="37"/>
      <c r="OL74" s="37"/>
      <c r="OM74" s="37"/>
      <c r="ON74" s="37"/>
      <c r="OO74" s="37"/>
      <c r="OP74" s="37"/>
      <c r="OQ74" s="37"/>
      <c r="OR74" s="37"/>
      <c r="OS74" s="37"/>
      <c r="OT74" s="37"/>
      <c r="OU74" s="37"/>
      <c r="OV74" s="37"/>
      <c r="OW74" s="37"/>
      <c r="OX74" s="37"/>
      <c r="OY74" s="37"/>
      <c r="OZ74" s="37"/>
      <c r="PA74" s="37"/>
      <c r="PB74" s="37"/>
      <c r="PC74" s="37"/>
      <c r="PD74" s="37"/>
      <c r="PE74" s="37"/>
      <c r="PF74" s="37"/>
      <c r="PG74" s="37"/>
      <c r="PH74" s="37"/>
      <c r="PI74" s="37"/>
      <c r="PJ74" s="37"/>
      <c r="PK74" s="37"/>
      <c r="PL74" s="37"/>
      <c r="PM74" s="37"/>
      <c r="PN74" s="37"/>
      <c r="PO74" s="37"/>
      <c r="PP74" s="37"/>
      <c r="PQ74" s="37"/>
      <c r="PR74" s="37"/>
      <c r="PS74" s="37"/>
      <c r="PT74" s="37"/>
      <c r="PU74" s="37"/>
      <c r="PV74" s="37"/>
      <c r="PW74" s="37"/>
      <c r="PX74" s="37"/>
      <c r="PY74" s="37"/>
      <c r="PZ74" s="37"/>
      <c r="QA74" s="37"/>
      <c r="QB74" s="37"/>
      <c r="QC74" s="37"/>
      <c r="QD74" s="37"/>
      <c r="QE74" s="37"/>
      <c r="QF74" s="37"/>
      <c r="QG74" s="37"/>
      <c r="QH74" s="37"/>
      <c r="QI74" s="37"/>
      <c r="QJ74" s="37"/>
      <c r="QK74" s="37"/>
      <c r="QL74" s="37"/>
      <c r="QM74" s="37"/>
      <c r="QN74" s="37"/>
      <c r="QO74" s="37"/>
      <c r="QP74" s="37"/>
      <c r="QQ74" s="37"/>
      <c r="QR74" s="37"/>
      <c r="QS74" s="37"/>
      <c r="QT74" s="37"/>
      <c r="QU74" s="37"/>
      <c r="QV74" s="37"/>
      <c r="QW74" s="37"/>
      <c r="QX74" s="37"/>
      <c r="QY74" s="37"/>
      <c r="QZ74" s="37"/>
      <c r="RA74" s="37"/>
      <c r="RB74" s="37"/>
      <c r="RC74" s="37"/>
      <c r="RD74" s="37"/>
      <c r="RE74" s="37"/>
      <c r="RF74" s="37"/>
      <c r="RG74" s="37"/>
      <c r="RH74" s="37"/>
      <c r="RI74" s="37"/>
      <c r="RJ74" s="37"/>
      <c r="RK74" s="37"/>
      <c r="RL74" s="37"/>
      <c r="RM74" s="37"/>
      <c r="RN74" s="37"/>
      <c r="RO74" s="37"/>
      <c r="RP74" s="37"/>
      <c r="RQ74" s="37"/>
      <c r="RR74" s="37"/>
      <c r="RS74" s="37"/>
      <c r="RT74" s="37"/>
      <c r="RU74" s="37"/>
      <c r="RV74" s="37"/>
      <c r="RW74" s="37"/>
      <c r="RX74" s="37"/>
      <c r="RY74" s="37"/>
      <c r="RZ74" s="37"/>
      <c r="SA74" s="37"/>
      <c r="SB74" s="37"/>
      <c r="SC74" s="37"/>
      <c r="SD74" s="37"/>
      <c r="SE74" s="37"/>
      <c r="SF74" s="37"/>
      <c r="SG74" s="37"/>
      <c r="SH74" s="37"/>
      <c r="SI74" s="37"/>
      <c r="SJ74" s="37"/>
      <c r="SK74" s="37"/>
      <c r="SL74" s="37"/>
      <c r="SM74" s="37"/>
      <c r="SN74" s="37"/>
      <c r="SO74" s="37"/>
      <c r="SP74" s="37"/>
      <c r="SQ74" s="37"/>
      <c r="SR74" s="37"/>
      <c r="SS74" s="37"/>
      <c r="ST74" s="37"/>
      <c r="SU74" s="37"/>
      <c r="SV74" s="37"/>
      <c r="SW74" s="37"/>
      <c r="SX74" s="37"/>
      <c r="SY74" s="37"/>
      <c r="SZ74" s="37"/>
      <c r="TA74" s="37"/>
      <c r="TB74" s="37"/>
      <c r="TC74" s="37"/>
      <c r="TD74" s="37"/>
      <c r="TE74" s="37"/>
      <c r="TF74" s="37"/>
      <c r="TG74" s="37"/>
      <c r="TH74" s="37"/>
      <c r="TI74" s="37"/>
      <c r="TJ74" s="37"/>
      <c r="TK74" s="37"/>
      <c r="TL74" s="37"/>
      <c r="TM74" s="37"/>
      <c r="TN74" s="37"/>
      <c r="TO74" s="37"/>
      <c r="TP74" s="37"/>
      <c r="TQ74" s="37"/>
      <c r="TR74" s="37"/>
      <c r="TS74" s="37"/>
      <c r="TT74" s="37"/>
      <c r="TU74" s="37"/>
      <c r="TV74" s="37"/>
      <c r="TW74" s="37"/>
      <c r="TX74" s="37"/>
      <c r="TY74" s="37"/>
      <c r="TZ74" s="37"/>
      <c r="UA74" s="37"/>
      <c r="UB74" s="37"/>
      <c r="UC74" s="37"/>
      <c r="UD74" s="37"/>
      <c r="UE74" s="37"/>
      <c r="UF74" s="37"/>
      <c r="UG74" s="37"/>
      <c r="UH74" s="37"/>
      <c r="UI74" s="37"/>
      <c r="UJ74" s="37"/>
      <c r="UK74" s="37"/>
      <c r="UL74" s="37"/>
      <c r="UM74" s="37"/>
      <c r="UN74" s="37"/>
      <c r="UO74" s="37"/>
      <c r="UP74" s="37"/>
      <c r="UQ74" s="37"/>
      <c r="UR74" s="37"/>
      <c r="US74" s="37"/>
      <c r="UT74" s="37"/>
      <c r="UU74" s="37"/>
      <c r="UV74" s="37"/>
      <c r="UW74" s="37"/>
      <c r="UX74" s="37"/>
      <c r="UY74" s="37"/>
      <c r="UZ74" s="37"/>
      <c r="VA74" s="37"/>
      <c r="VB74" s="37"/>
      <c r="VC74" s="37"/>
      <c r="VD74" s="37"/>
      <c r="VE74" s="37"/>
      <c r="VF74" s="37"/>
      <c r="VG74" s="37"/>
      <c r="VH74" s="37"/>
      <c r="VI74" s="37"/>
      <c r="VJ74" s="37"/>
      <c r="VK74" s="37"/>
      <c r="VL74" s="37"/>
      <c r="VM74" s="37"/>
      <c r="VN74" s="37"/>
      <c r="VO74" s="37"/>
      <c r="VP74" s="37"/>
      <c r="VQ74" s="37"/>
      <c r="VR74" s="37"/>
      <c r="VS74" s="37"/>
      <c r="VT74" s="37"/>
      <c r="VU74" s="37"/>
      <c r="VV74" s="37"/>
      <c r="VW74" s="37"/>
      <c r="VX74" s="37"/>
      <c r="VY74" s="37"/>
      <c r="VZ74" s="37"/>
      <c r="WA74" s="37"/>
      <c r="WB74" s="37"/>
      <c r="WC74" s="37"/>
      <c r="WD74" s="37"/>
      <c r="WE74" s="37"/>
      <c r="WF74" s="37"/>
      <c r="WG74" s="37"/>
      <c r="WH74" s="37"/>
      <c r="WI74" s="37"/>
      <c r="WJ74" s="37"/>
      <c r="WK74" s="37"/>
      <c r="WL74" s="37"/>
      <c r="WM74" s="37"/>
      <c r="WN74" s="37"/>
      <c r="WO74" s="37"/>
      <c r="WP74" s="37"/>
      <c r="WQ74" s="37"/>
      <c r="WR74" s="37"/>
      <c r="WS74" s="37"/>
      <c r="WT74" s="37"/>
      <c r="WU74" s="37"/>
      <c r="WV74" s="37"/>
      <c r="WW74" s="37"/>
      <c r="WX74" s="37"/>
      <c r="WY74" s="37"/>
      <c r="WZ74" s="37"/>
      <c r="XA74" s="37"/>
      <c r="XB74" s="37"/>
      <c r="XC74" s="37"/>
      <c r="XD74" s="37"/>
      <c r="XE74" s="37"/>
      <c r="XF74" s="37"/>
      <c r="XG74" s="37"/>
      <c r="XH74" s="37"/>
      <c r="XI74" s="37"/>
      <c r="XJ74" s="37"/>
      <c r="XK74" s="37"/>
      <c r="XL74" s="37"/>
      <c r="XM74" s="37"/>
      <c r="XN74" s="37"/>
      <c r="XO74" s="37"/>
      <c r="XP74" s="37"/>
      <c r="XQ74" s="37"/>
      <c r="XR74" s="37"/>
      <c r="XS74" s="37"/>
      <c r="XT74" s="37"/>
      <c r="XU74" s="37"/>
      <c r="XV74" s="37"/>
      <c r="XW74" s="37"/>
      <c r="XX74" s="37"/>
      <c r="XY74" s="37"/>
      <c r="XZ74" s="37"/>
      <c r="YA74" s="37"/>
      <c r="YB74" s="37"/>
      <c r="YC74" s="37"/>
      <c r="YD74" s="37"/>
      <c r="YE74" s="37"/>
      <c r="YF74" s="37"/>
      <c r="YG74" s="37"/>
      <c r="YH74" s="37"/>
      <c r="YI74" s="37"/>
      <c r="YJ74" s="37"/>
      <c r="YK74" s="37"/>
      <c r="YL74" s="37"/>
      <c r="YM74" s="37"/>
      <c r="YN74" s="37"/>
      <c r="YO74" s="37"/>
      <c r="YP74" s="37"/>
      <c r="YQ74" s="37"/>
      <c r="YR74" s="37"/>
      <c r="YS74" s="37"/>
      <c r="YT74" s="37"/>
      <c r="YU74" s="37"/>
      <c r="YV74" s="37"/>
      <c r="YW74" s="37"/>
      <c r="YX74" s="37"/>
      <c r="YY74" s="37"/>
      <c r="YZ74" s="37"/>
      <c r="ZA74" s="37"/>
      <c r="ZB74" s="37"/>
      <c r="ZC74" s="37"/>
      <c r="ZD74" s="37"/>
      <c r="ZE74" s="37"/>
      <c r="ZF74" s="37"/>
      <c r="ZG74" s="37"/>
      <c r="ZH74" s="37"/>
      <c r="ZI74" s="37"/>
      <c r="ZJ74" s="37"/>
      <c r="ZK74" s="37"/>
      <c r="ZL74" s="37"/>
      <c r="ZM74" s="37"/>
      <c r="ZN74" s="37"/>
      <c r="ZO74" s="37"/>
      <c r="ZP74" s="37"/>
      <c r="ZQ74" s="37"/>
      <c r="ZR74" s="37"/>
      <c r="ZS74" s="37"/>
      <c r="ZT74" s="37"/>
      <c r="ZU74" s="37"/>
      <c r="ZV74" s="37"/>
      <c r="ZW74" s="37"/>
      <c r="ZX74" s="37"/>
      <c r="ZY74" s="37"/>
      <c r="ZZ74" s="37"/>
      <c r="AAA74" s="37"/>
      <c r="AAB74" s="37"/>
      <c r="AAC74" s="37"/>
      <c r="AAD74" s="37"/>
      <c r="AAE74" s="37"/>
      <c r="AAF74" s="37"/>
      <c r="AAG74" s="37"/>
      <c r="AAH74" s="37"/>
      <c r="AAI74" s="37"/>
      <c r="AAJ74" s="37"/>
      <c r="AAK74" s="37"/>
      <c r="AAL74" s="37"/>
      <c r="AAM74" s="37"/>
      <c r="AAN74" s="37"/>
      <c r="AAO74" s="37"/>
      <c r="AAP74" s="37"/>
      <c r="AAQ74" s="37"/>
      <c r="AAR74" s="37"/>
      <c r="AAS74" s="37"/>
      <c r="AAT74" s="37"/>
      <c r="AAU74" s="37"/>
      <c r="AAV74" s="37"/>
      <c r="AAW74" s="37"/>
      <c r="AAX74" s="37"/>
      <c r="AAY74" s="37"/>
      <c r="AAZ74" s="37"/>
      <c r="ABA74" s="37"/>
      <c r="ABB74" s="37"/>
      <c r="ABC74" s="37"/>
      <c r="ABD74" s="37"/>
      <c r="ABE74" s="37"/>
      <c r="ABF74" s="37"/>
      <c r="ABG74" s="37"/>
      <c r="ABH74" s="37"/>
      <c r="ABI74" s="37"/>
      <c r="ABJ74" s="37"/>
      <c r="ABK74" s="37"/>
      <c r="ABL74" s="37"/>
      <c r="ABM74" s="37"/>
      <c r="ABN74" s="37"/>
      <c r="ABO74" s="37"/>
      <c r="ABP74" s="37"/>
      <c r="ABQ74" s="37"/>
      <c r="ABR74" s="37"/>
      <c r="ABS74" s="37"/>
      <c r="ABT74" s="37"/>
      <c r="ABU74" s="37"/>
      <c r="ABV74" s="37"/>
      <c r="ABW74" s="37"/>
      <c r="ABX74" s="37"/>
      <c r="ABY74" s="37"/>
      <c r="ABZ74" s="37"/>
      <c r="ACA74" s="37"/>
      <c r="ACB74" s="37"/>
      <c r="ACC74" s="37"/>
      <c r="ACD74" s="37"/>
      <c r="ACE74" s="37"/>
      <c r="ACF74" s="37"/>
      <c r="ACG74" s="37"/>
      <c r="ACH74" s="37"/>
      <c r="ACI74" s="37"/>
      <c r="ACJ74" s="37"/>
      <c r="ACK74" s="37"/>
      <c r="ACL74" s="37"/>
      <c r="ACM74" s="37"/>
      <c r="ACN74" s="37"/>
      <c r="ACO74" s="37"/>
      <c r="ACP74" s="37"/>
      <c r="ACQ74" s="37"/>
      <c r="ACR74" s="37"/>
      <c r="ACS74" s="37"/>
      <c r="ACT74" s="37"/>
      <c r="ACU74" s="37"/>
      <c r="ACV74" s="37"/>
      <c r="ACW74" s="37"/>
      <c r="ACX74" s="37"/>
      <c r="ACY74" s="37"/>
      <c r="ACZ74" s="37"/>
      <c r="ADA74" s="37"/>
      <c r="ADB74" s="37"/>
      <c r="ADC74" s="37"/>
      <c r="ADD74" s="37"/>
      <c r="ADE74" s="37"/>
      <c r="ADF74" s="37"/>
      <c r="ADG74" s="37"/>
      <c r="ADH74" s="37"/>
      <c r="ADI74" s="37"/>
      <c r="ADJ74" s="37"/>
      <c r="ADK74" s="37"/>
      <c r="ADL74" s="37"/>
      <c r="ADM74" s="37"/>
      <c r="ADN74" s="37"/>
      <c r="ADO74" s="37"/>
      <c r="ADP74" s="37"/>
      <c r="ADQ74" s="37"/>
      <c r="ADR74" s="37"/>
      <c r="ADS74" s="37"/>
      <c r="ADT74" s="37"/>
      <c r="ADU74" s="37"/>
      <c r="ADV74" s="37"/>
      <c r="ADW74" s="37"/>
      <c r="ADX74" s="37"/>
      <c r="ADY74" s="37"/>
      <c r="ADZ74" s="37"/>
      <c r="AEA74" s="37"/>
      <c r="AEB74" s="37"/>
      <c r="AEC74" s="37"/>
      <c r="AED74" s="37"/>
      <c r="AEE74" s="37"/>
      <c r="AEF74" s="37"/>
      <c r="AEG74" s="37"/>
      <c r="AEH74" s="37"/>
      <c r="AEI74" s="37"/>
      <c r="AEJ74" s="37"/>
      <c r="AEK74" s="37"/>
      <c r="AEL74" s="37"/>
      <c r="AEM74" s="37"/>
      <c r="AEN74" s="37"/>
      <c r="AEO74" s="37"/>
      <c r="AEP74" s="37"/>
      <c r="AEQ74" s="37"/>
      <c r="AER74" s="37"/>
      <c r="AES74" s="37"/>
      <c r="AET74" s="37"/>
      <c r="AEU74" s="37"/>
      <c r="AEV74" s="37"/>
      <c r="AEW74" s="37"/>
      <c r="AEX74" s="37"/>
      <c r="AEY74" s="37"/>
      <c r="AEZ74" s="37"/>
      <c r="AFA74" s="37"/>
      <c r="AFB74" s="37"/>
      <c r="AFC74" s="37"/>
      <c r="AFD74" s="37"/>
      <c r="AFE74" s="37"/>
      <c r="AFF74" s="37"/>
      <c r="AFG74" s="37"/>
      <c r="AFH74" s="37"/>
      <c r="AFI74" s="37"/>
      <c r="AFJ74" s="37"/>
      <c r="AFK74" s="37"/>
      <c r="AFL74" s="37"/>
      <c r="AFM74" s="37"/>
      <c r="AFN74" s="37"/>
      <c r="AFO74" s="37"/>
      <c r="AFP74" s="37"/>
      <c r="AFQ74" s="37"/>
      <c r="AFR74" s="37"/>
      <c r="AFS74" s="37"/>
      <c r="AFT74" s="37"/>
      <c r="AFU74" s="37"/>
      <c r="AFV74" s="37"/>
      <c r="AFW74" s="37"/>
      <c r="AFX74" s="37"/>
      <c r="AFY74" s="37"/>
      <c r="AFZ74" s="37"/>
      <c r="AGA74" s="37"/>
      <c r="AGB74" s="37"/>
      <c r="AGC74" s="37"/>
      <c r="AGD74" s="37"/>
      <c r="AGE74" s="37"/>
      <c r="AGF74" s="37"/>
      <c r="AGG74" s="37"/>
      <c r="AGH74" s="37"/>
      <c r="AGI74" s="37"/>
      <c r="AGJ74" s="37"/>
      <c r="AGK74" s="37"/>
      <c r="AGL74" s="37"/>
      <c r="AGM74" s="37"/>
      <c r="AGN74" s="37"/>
      <c r="AGO74" s="37"/>
      <c r="AGP74" s="37"/>
      <c r="AGQ74" s="37"/>
      <c r="AGR74" s="37"/>
      <c r="AGS74" s="37"/>
      <c r="AGT74" s="37"/>
      <c r="AGU74" s="37"/>
      <c r="AGV74" s="37"/>
      <c r="AGW74" s="37"/>
      <c r="AGX74" s="37"/>
      <c r="AGY74" s="37"/>
      <c r="AGZ74" s="37"/>
      <c r="AHA74" s="37"/>
      <c r="AHB74" s="37"/>
      <c r="AHC74" s="37"/>
      <c r="AHD74" s="37"/>
      <c r="AHE74" s="37"/>
      <c r="AHF74" s="37"/>
      <c r="AHG74" s="37"/>
      <c r="AHH74" s="37"/>
      <c r="AHI74" s="37"/>
      <c r="AHJ74" s="37"/>
      <c r="AHK74" s="37"/>
      <c r="AHL74" s="37"/>
      <c r="AHM74" s="37"/>
      <c r="AHN74" s="37"/>
      <c r="AHO74" s="37"/>
      <c r="AHP74" s="37"/>
      <c r="AHQ74" s="37"/>
      <c r="AHR74" s="37"/>
      <c r="AHS74" s="37"/>
      <c r="AHT74" s="37"/>
      <c r="AHU74" s="37"/>
      <c r="AHV74" s="37"/>
      <c r="AHW74" s="37"/>
      <c r="AHX74" s="37"/>
      <c r="AHY74" s="37"/>
      <c r="AHZ74" s="37"/>
      <c r="AIA74" s="37"/>
      <c r="AIB74" s="37"/>
      <c r="AIC74" s="37"/>
      <c r="AID74" s="37"/>
      <c r="AIE74" s="37"/>
      <c r="AIF74" s="37"/>
      <c r="AIG74" s="37"/>
      <c r="AIH74" s="37"/>
      <c r="AII74" s="37"/>
      <c r="AIJ74" s="37"/>
      <c r="AIK74" s="37"/>
      <c r="AIL74" s="37"/>
      <c r="AIM74" s="37"/>
      <c r="AIN74" s="37"/>
      <c r="AIO74" s="37"/>
      <c r="AIP74" s="37"/>
      <c r="AIQ74" s="37"/>
      <c r="AIR74" s="37"/>
      <c r="AIS74" s="37"/>
      <c r="AIT74" s="37"/>
      <c r="AIU74" s="37"/>
      <c r="AIV74" s="37"/>
      <c r="AIW74" s="37"/>
      <c r="AIX74" s="37"/>
      <c r="AIY74" s="37"/>
      <c r="AIZ74" s="37"/>
      <c r="AJA74" s="37"/>
      <c r="AJB74" s="37"/>
      <c r="AJC74" s="37"/>
      <c r="AJD74" s="37"/>
      <c r="AJE74" s="37"/>
      <c r="AJF74" s="37"/>
      <c r="AJG74" s="37"/>
      <c r="AJH74" s="37"/>
      <c r="AJI74" s="37"/>
      <c r="AJJ74" s="37"/>
      <c r="AJK74" s="37"/>
      <c r="AJL74" s="37"/>
      <c r="AJM74" s="37"/>
      <c r="AJN74" s="37"/>
      <c r="AJO74" s="37"/>
      <c r="AJP74" s="37"/>
      <c r="AJQ74" s="37"/>
      <c r="AJR74" s="37"/>
      <c r="AJS74" s="37"/>
      <c r="AJT74" s="37"/>
      <c r="AJU74" s="37"/>
      <c r="AJV74" s="37"/>
      <c r="AJW74" s="37"/>
      <c r="AJX74" s="37"/>
      <c r="AJY74" s="37"/>
      <c r="AJZ74" s="37"/>
      <c r="AKA74" s="37"/>
      <c r="AKB74" s="37"/>
      <c r="AKC74" s="37"/>
      <c r="AKD74" s="37"/>
      <c r="AKE74" s="37"/>
      <c r="AKF74" s="37"/>
      <c r="AKG74" s="37"/>
      <c r="AKH74" s="37"/>
      <c r="AKI74" s="37"/>
      <c r="AKJ74" s="37"/>
      <c r="AKK74" s="37"/>
      <c r="AKL74" s="37"/>
      <c r="AKM74" s="37"/>
      <c r="AKN74" s="37"/>
      <c r="AKO74" s="37"/>
      <c r="AKP74" s="37"/>
      <c r="AKQ74" s="37"/>
      <c r="AKR74" s="37"/>
      <c r="AKS74" s="37"/>
      <c r="AKT74" s="37"/>
      <c r="AKU74" s="37"/>
      <c r="AKV74" s="37"/>
      <c r="AKW74" s="37"/>
      <c r="AKX74" s="37"/>
      <c r="AKY74" s="37"/>
      <c r="AKZ74" s="37"/>
      <c r="ALA74" s="37"/>
      <c r="ALB74" s="37"/>
      <c r="ALC74" s="37"/>
      <c r="ALD74" s="37"/>
      <c r="ALE74" s="37"/>
      <c r="ALF74" s="37"/>
      <c r="ALG74" s="37"/>
      <c r="ALH74" s="37"/>
      <c r="ALI74" s="37"/>
      <c r="ALJ74" s="37"/>
      <c r="ALK74" s="37"/>
      <c r="ALL74" s="37"/>
      <c r="ALM74" s="37"/>
      <c r="ALN74" s="37"/>
      <c r="ALO74" s="37"/>
      <c r="ALP74" s="37"/>
      <c r="ALQ74" s="37"/>
      <c r="ALR74" s="37"/>
      <c r="ALS74" s="37"/>
      <c r="ALT74" s="37"/>
      <c r="ALU74" s="37"/>
      <c r="ALV74" s="37"/>
      <c r="ALW74" s="37"/>
      <c r="ALX74" s="37"/>
      <c r="ALY74" s="37"/>
      <c r="ALZ74" s="37"/>
      <c r="AMA74" s="37"/>
      <c r="AMB74" s="37"/>
      <c r="AMC74" s="37"/>
      <c r="AMD74" s="37"/>
      <c r="AME74" s="37"/>
      <c r="AMF74" s="37"/>
      <c r="AMG74" s="37"/>
      <c r="AMH74" s="37"/>
      <c r="AMI74" s="37"/>
      <c r="AMJ74" s="37"/>
      <c r="AMK74" s="37"/>
    </row>
    <row r="75" spans="1:1025" s="36" customFormat="1" ht="15.75" x14ac:dyDescent="0.25">
      <c r="A75" s="199" t="s">
        <v>158</v>
      </c>
      <c r="B75" s="208"/>
      <c r="C75" s="208"/>
      <c r="D75" s="208"/>
      <c r="E75" s="209"/>
      <c r="F75" s="210"/>
      <c r="G75" s="211"/>
      <c r="H75" s="208"/>
      <c r="I75" s="208"/>
      <c r="J75" s="208"/>
      <c r="K75" s="205"/>
      <c r="L75" s="139"/>
      <c r="M75" s="190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  <c r="IW75" s="37"/>
      <c r="IX75" s="37"/>
      <c r="IY75" s="37"/>
      <c r="IZ75" s="37"/>
      <c r="JA75" s="37"/>
      <c r="JB75" s="37"/>
      <c r="JC75" s="37"/>
      <c r="JD75" s="37"/>
      <c r="JE75" s="37"/>
      <c r="JF75" s="37"/>
      <c r="JG75" s="37"/>
      <c r="JH75" s="37"/>
      <c r="JI75" s="37"/>
      <c r="JJ75" s="37"/>
      <c r="JK75" s="37"/>
      <c r="JL75" s="37"/>
      <c r="JM75" s="37"/>
      <c r="JN75" s="37"/>
      <c r="JO75" s="37"/>
      <c r="JP75" s="37"/>
      <c r="JQ75" s="37"/>
      <c r="JR75" s="37"/>
      <c r="JS75" s="37"/>
      <c r="JT75" s="37"/>
      <c r="JU75" s="37"/>
      <c r="JV75" s="37"/>
      <c r="JW75" s="37"/>
      <c r="JX75" s="37"/>
      <c r="JY75" s="37"/>
      <c r="JZ75" s="37"/>
      <c r="KA75" s="37"/>
      <c r="KB75" s="37"/>
      <c r="KC75" s="37"/>
      <c r="KD75" s="37"/>
      <c r="KE75" s="37"/>
      <c r="KF75" s="37"/>
      <c r="KG75" s="37"/>
      <c r="KH75" s="37"/>
      <c r="KI75" s="37"/>
      <c r="KJ75" s="37"/>
      <c r="KK75" s="37"/>
      <c r="KL75" s="37"/>
      <c r="KM75" s="37"/>
      <c r="KN75" s="37"/>
      <c r="KO75" s="37"/>
      <c r="KP75" s="37"/>
      <c r="KQ75" s="37"/>
      <c r="KR75" s="37"/>
      <c r="KS75" s="37"/>
      <c r="KT75" s="37"/>
      <c r="KU75" s="37"/>
      <c r="KV75" s="37"/>
      <c r="KW75" s="37"/>
      <c r="KX75" s="37"/>
      <c r="KY75" s="37"/>
      <c r="KZ75" s="37"/>
      <c r="LA75" s="37"/>
      <c r="LB75" s="37"/>
      <c r="LC75" s="37"/>
      <c r="LD75" s="37"/>
      <c r="LE75" s="37"/>
      <c r="LF75" s="37"/>
      <c r="LG75" s="37"/>
      <c r="LH75" s="37"/>
      <c r="LI75" s="37"/>
      <c r="LJ75" s="37"/>
      <c r="LK75" s="37"/>
      <c r="LL75" s="37"/>
      <c r="LM75" s="37"/>
      <c r="LN75" s="37"/>
      <c r="LO75" s="37"/>
      <c r="LP75" s="37"/>
      <c r="LQ75" s="37"/>
      <c r="LR75" s="37"/>
      <c r="LS75" s="37"/>
      <c r="LT75" s="37"/>
      <c r="LU75" s="37"/>
      <c r="LV75" s="37"/>
      <c r="LW75" s="37"/>
      <c r="LX75" s="37"/>
      <c r="LY75" s="37"/>
      <c r="LZ75" s="37"/>
      <c r="MA75" s="37"/>
      <c r="MB75" s="37"/>
      <c r="MC75" s="37"/>
      <c r="MD75" s="37"/>
      <c r="ME75" s="37"/>
      <c r="MF75" s="37"/>
      <c r="MG75" s="37"/>
      <c r="MH75" s="37"/>
      <c r="MI75" s="37"/>
      <c r="MJ75" s="37"/>
      <c r="MK75" s="37"/>
      <c r="ML75" s="37"/>
      <c r="MM75" s="37"/>
      <c r="MN75" s="37"/>
      <c r="MO75" s="37"/>
      <c r="MP75" s="37"/>
      <c r="MQ75" s="37"/>
      <c r="MR75" s="37"/>
      <c r="MS75" s="37"/>
      <c r="MT75" s="37"/>
      <c r="MU75" s="37"/>
      <c r="MV75" s="37"/>
      <c r="MW75" s="37"/>
      <c r="MX75" s="37"/>
      <c r="MY75" s="37"/>
      <c r="MZ75" s="37"/>
      <c r="NA75" s="37"/>
      <c r="NB75" s="37"/>
      <c r="NC75" s="37"/>
      <c r="ND75" s="37"/>
      <c r="NE75" s="37"/>
      <c r="NF75" s="37"/>
      <c r="NG75" s="37"/>
      <c r="NH75" s="37"/>
      <c r="NI75" s="37"/>
      <c r="NJ75" s="37"/>
      <c r="NK75" s="37"/>
      <c r="NL75" s="37"/>
      <c r="NM75" s="37"/>
      <c r="NN75" s="37"/>
      <c r="NO75" s="37"/>
      <c r="NP75" s="37"/>
      <c r="NQ75" s="37"/>
      <c r="NR75" s="37"/>
      <c r="NS75" s="37"/>
      <c r="NT75" s="37"/>
      <c r="NU75" s="37"/>
      <c r="NV75" s="37"/>
      <c r="NW75" s="37"/>
      <c r="NX75" s="37"/>
      <c r="NY75" s="37"/>
      <c r="NZ75" s="37"/>
      <c r="OA75" s="37"/>
      <c r="OB75" s="37"/>
      <c r="OC75" s="37"/>
      <c r="OD75" s="37"/>
      <c r="OE75" s="37"/>
      <c r="OF75" s="37"/>
      <c r="OG75" s="37"/>
      <c r="OH75" s="37"/>
      <c r="OI75" s="37"/>
      <c r="OJ75" s="37"/>
      <c r="OK75" s="37"/>
      <c r="OL75" s="37"/>
      <c r="OM75" s="37"/>
      <c r="ON75" s="37"/>
      <c r="OO75" s="37"/>
      <c r="OP75" s="37"/>
      <c r="OQ75" s="37"/>
      <c r="OR75" s="37"/>
      <c r="OS75" s="37"/>
      <c r="OT75" s="37"/>
      <c r="OU75" s="37"/>
      <c r="OV75" s="37"/>
      <c r="OW75" s="37"/>
      <c r="OX75" s="37"/>
      <c r="OY75" s="37"/>
      <c r="OZ75" s="37"/>
      <c r="PA75" s="37"/>
      <c r="PB75" s="37"/>
      <c r="PC75" s="37"/>
      <c r="PD75" s="37"/>
      <c r="PE75" s="37"/>
      <c r="PF75" s="37"/>
      <c r="PG75" s="37"/>
      <c r="PH75" s="37"/>
      <c r="PI75" s="37"/>
      <c r="PJ75" s="37"/>
      <c r="PK75" s="37"/>
      <c r="PL75" s="37"/>
      <c r="PM75" s="37"/>
      <c r="PN75" s="37"/>
      <c r="PO75" s="37"/>
      <c r="PP75" s="37"/>
      <c r="PQ75" s="37"/>
      <c r="PR75" s="37"/>
      <c r="PS75" s="37"/>
      <c r="PT75" s="37"/>
      <c r="PU75" s="37"/>
      <c r="PV75" s="37"/>
      <c r="PW75" s="37"/>
      <c r="PX75" s="37"/>
      <c r="PY75" s="37"/>
      <c r="PZ75" s="37"/>
      <c r="QA75" s="37"/>
      <c r="QB75" s="37"/>
      <c r="QC75" s="37"/>
      <c r="QD75" s="37"/>
      <c r="QE75" s="37"/>
      <c r="QF75" s="37"/>
      <c r="QG75" s="37"/>
      <c r="QH75" s="37"/>
      <c r="QI75" s="37"/>
      <c r="QJ75" s="37"/>
      <c r="QK75" s="37"/>
      <c r="QL75" s="37"/>
      <c r="QM75" s="37"/>
      <c r="QN75" s="37"/>
      <c r="QO75" s="37"/>
      <c r="QP75" s="37"/>
      <c r="QQ75" s="37"/>
      <c r="QR75" s="37"/>
      <c r="QS75" s="37"/>
      <c r="QT75" s="37"/>
      <c r="QU75" s="37"/>
      <c r="QV75" s="37"/>
      <c r="QW75" s="37"/>
      <c r="QX75" s="37"/>
      <c r="QY75" s="37"/>
      <c r="QZ75" s="37"/>
      <c r="RA75" s="37"/>
      <c r="RB75" s="37"/>
      <c r="RC75" s="37"/>
      <c r="RD75" s="37"/>
      <c r="RE75" s="37"/>
      <c r="RF75" s="37"/>
      <c r="RG75" s="37"/>
      <c r="RH75" s="37"/>
      <c r="RI75" s="37"/>
      <c r="RJ75" s="37"/>
      <c r="RK75" s="37"/>
      <c r="RL75" s="37"/>
      <c r="RM75" s="37"/>
      <c r="RN75" s="37"/>
      <c r="RO75" s="37"/>
      <c r="RP75" s="37"/>
      <c r="RQ75" s="37"/>
      <c r="RR75" s="37"/>
      <c r="RS75" s="37"/>
      <c r="RT75" s="37"/>
      <c r="RU75" s="37"/>
      <c r="RV75" s="37"/>
      <c r="RW75" s="37"/>
      <c r="RX75" s="37"/>
      <c r="RY75" s="37"/>
      <c r="RZ75" s="37"/>
      <c r="SA75" s="37"/>
      <c r="SB75" s="37"/>
      <c r="SC75" s="37"/>
      <c r="SD75" s="37"/>
      <c r="SE75" s="37"/>
      <c r="SF75" s="37"/>
      <c r="SG75" s="37"/>
      <c r="SH75" s="37"/>
      <c r="SI75" s="37"/>
      <c r="SJ75" s="37"/>
      <c r="SK75" s="37"/>
      <c r="SL75" s="37"/>
      <c r="SM75" s="37"/>
      <c r="SN75" s="37"/>
      <c r="SO75" s="37"/>
      <c r="SP75" s="37"/>
      <c r="SQ75" s="37"/>
      <c r="SR75" s="37"/>
      <c r="SS75" s="37"/>
      <c r="ST75" s="37"/>
      <c r="SU75" s="37"/>
      <c r="SV75" s="37"/>
      <c r="SW75" s="37"/>
      <c r="SX75" s="37"/>
      <c r="SY75" s="37"/>
      <c r="SZ75" s="37"/>
      <c r="TA75" s="37"/>
      <c r="TB75" s="37"/>
      <c r="TC75" s="37"/>
      <c r="TD75" s="37"/>
      <c r="TE75" s="37"/>
      <c r="TF75" s="37"/>
      <c r="TG75" s="37"/>
      <c r="TH75" s="37"/>
      <c r="TI75" s="37"/>
      <c r="TJ75" s="37"/>
      <c r="TK75" s="37"/>
      <c r="TL75" s="37"/>
      <c r="TM75" s="37"/>
      <c r="TN75" s="37"/>
      <c r="TO75" s="37"/>
      <c r="TP75" s="37"/>
      <c r="TQ75" s="37"/>
      <c r="TR75" s="37"/>
      <c r="TS75" s="37"/>
      <c r="TT75" s="37"/>
      <c r="TU75" s="37"/>
      <c r="TV75" s="37"/>
      <c r="TW75" s="37"/>
      <c r="TX75" s="37"/>
      <c r="TY75" s="37"/>
      <c r="TZ75" s="37"/>
      <c r="UA75" s="37"/>
      <c r="UB75" s="37"/>
      <c r="UC75" s="37"/>
      <c r="UD75" s="37"/>
      <c r="UE75" s="37"/>
      <c r="UF75" s="37"/>
      <c r="UG75" s="37"/>
      <c r="UH75" s="37"/>
      <c r="UI75" s="37"/>
      <c r="UJ75" s="37"/>
      <c r="UK75" s="37"/>
      <c r="UL75" s="37"/>
      <c r="UM75" s="37"/>
      <c r="UN75" s="37"/>
      <c r="UO75" s="37"/>
      <c r="UP75" s="37"/>
      <c r="UQ75" s="37"/>
      <c r="UR75" s="37"/>
      <c r="US75" s="37"/>
      <c r="UT75" s="37"/>
      <c r="UU75" s="37"/>
      <c r="UV75" s="37"/>
      <c r="UW75" s="37"/>
      <c r="UX75" s="37"/>
      <c r="UY75" s="37"/>
      <c r="UZ75" s="37"/>
      <c r="VA75" s="37"/>
      <c r="VB75" s="37"/>
      <c r="VC75" s="37"/>
      <c r="VD75" s="37"/>
      <c r="VE75" s="37"/>
      <c r="VF75" s="37"/>
      <c r="VG75" s="37"/>
      <c r="VH75" s="37"/>
      <c r="VI75" s="37"/>
      <c r="VJ75" s="37"/>
      <c r="VK75" s="37"/>
      <c r="VL75" s="37"/>
      <c r="VM75" s="37"/>
      <c r="VN75" s="37"/>
      <c r="VO75" s="37"/>
      <c r="VP75" s="37"/>
      <c r="VQ75" s="37"/>
      <c r="VR75" s="37"/>
      <c r="VS75" s="37"/>
      <c r="VT75" s="37"/>
      <c r="VU75" s="37"/>
      <c r="VV75" s="37"/>
      <c r="VW75" s="37"/>
      <c r="VX75" s="37"/>
      <c r="VY75" s="37"/>
      <c r="VZ75" s="37"/>
      <c r="WA75" s="37"/>
      <c r="WB75" s="37"/>
      <c r="WC75" s="37"/>
      <c r="WD75" s="37"/>
      <c r="WE75" s="37"/>
      <c r="WF75" s="37"/>
      <c r="WG75" s="37"/>
      <c r="WH75" s="37"/>
      <c r="WI75" s="37"/>
      <c r="WJ75" s="37"/>
      <c r="WK75" s="37"/>
      <c r="WL75" s="37"/>
      <c r="WM75" s="37"/>
      <c r="WN75" s="37"/>
      <c r="WO75" s="37"/>
      <c r="WP75" s="37"/>
      <c r="WQ75" s="37"/>
      <c r="WR75" s="37"/>
      <c r="WS75" s="37"/>
      <c r="WT75" s="37"/>
      <c r="WU75" s="37"/>
      <c r="WV75" s="37"/>
      <c r="WW75" s="37"/>
      <c r="WX75" s="37"/>
      <c r="WY75" s="37"/>
      <c r="WZ75" s="37"/>
      <c r="XA75" s="37"/>
      <c r="XB75" s="37"/>
      <c r="XC75" s="37"/>
      <c r="XD75" s="37"/>
      <c r="XE75" s="37"/>
      <c r="XF75" s="37"/>
      <c r="XG75" s="37"/>
      <c r="XH75" s="37"/>
      <c r="XI75" s="37"/>
      <c r="XJ75" s="37"/>
      <c r="XK75" s="37"/>
      <c r="XL75" s="37"/>
      <c r="XM75" s="37"/>
      <c r="XN75" s="37"/>
      <c r="XO75" s="37"/>
      <c r="XP75" s="37"/>
      <c r="XQ75" s="37"/>
      <c r="XR75" s="37"/>
      <c r="XS75" s="37"/>
      <c r="XT75" s="37"/>
      <c r="XU75" s="37"/>
      <c r="XV75" s="37"/>
      <c r="XW75" s="37"/>
      <c r="XX75" s="37"/>
      <c r="XY75" s="37"/>
      <c r="XZ75" s="37"/>
      <c r="YA75" s="37"/>
      <c r="YB75" s="37"/>
      <c r="YC75" s="37"/>
      <c r="YD75" s="37"/>
      <c r="YE75" s="37"/>
      <c r="YF75" s="37"/>
      <c r="YG75" s="37"/>
      <c r="YH75" s="37"/>
      <c r="YI75" s="37"/>
      <c r="YJ75" s="37"/>
      <c r="YK75" s="37"/>
      <c r="YL75" s="37"/>
      <c r="YM75" s="37"/>
      <c r="YN75" s="37"/>
      <c r="YO75" s="37"/>
      <c r="YP75" s="37"/>
      <c r="YQ75" s="37"/>
      <c r="YR75" s="37"/>
      <c r="YS75" s="37"/>
      <c r="YT75" s="37"/>
      <c r="YU75" s="37"/>
      <c r="YV75" s="37"/>
      <c r="YW75" s="37"/>
      <c r="YX75" s="37"/>
      <c r="YY75" s="37"/>
      <c r="YZ75" s="37"/>
      <c r="ZA75" s="37"/>
      <c r="ZB75" s="37"/>
      <c r="ZC75" s="37"/>
      <c r="ZD75" s="37"/>
      <c r="ZE75" s="37"/>
      <c r="ZF75" s="37"/>
      <c r="ZG75" s="37"/>
      <c r="ZH75" s="37"/>
      <c r="ZI75" s="37"/>
      <c r="ZJ75" s="37"/>
      <c r="ZK75" s="37"/>
      <c r="ZL75" s="37"/>
      <c r="ZM75" s="37"/>
      <c r="ZN75" s="37"/>
      <c r="ZO75" s="37"/>
      <c r="ZP75" s="37"/>
      <c r="ZQ75" s="37"/>
      <c r="ZR75" s="37"/>
      <c r="ZS75" s="37"/>
      <c r="ZT75" s="37"/>
      <c r="ZU75" s="37"/>
      <c r="ZV75" s="37"/>
      <c r="ZW75" s="37"/>
      <c r="ZX75" s="37"/>
      <c r="ZY75" s="37"/>
      <c r="ZZ75" s="37"/>
      <c r="AAA75" s="37"/>
      <c r="AAB75" s="37"/>
      <c r="AAC75" s="37"/>
      <c r="AAD75" s="37"/>
      <c r="AAE75" s="37"/>
      <c r="AAF75" s="37"/>
      <c r="AAG75" s="37"/>
      <c r="AAH75" s="37"/>
      <c r="AAI75" s="37"/>
      <c r="AAJ75" s="37"/>
      <c r="AAK75" s="37"/>
      <c r="AAL75" s="37"/>
      <c r="AAM75" s="37"/>
      <c r="AAN75" s="37"/>
      <c r="AAO75" s="37"/>
      <c r="AAP75" s="37"/>
      <c r="AAQ75" s="37"/>
      <c r="AAR75" s="37"/>
      <c r="AAS75" s="37"/>
      <c r="AAT75" s="37"/>
      <c r="AAU75" s="37"/>
      <c r="AAV75" s="37"/>
      <c r="AAW75" s="37"/>
      <c r="AAX75" s="37"/>
      <c r="AAY75" s="37"/>
      <c r="AAZ75" s="37"/>
      <c r="ABA75" s="37"/>
      <c r="ABB75" s="37"/>
      <c r="ABC75" s="37"/>
      <c r="ABD75" s="37"/>
      <c r="ABE75" s="37"/>
      <c r="ABF75" s="37"/>
      <c r="ABG75" s="37"/>
      <c r="ABH75" s="37"/>
      <c r="ABI75" s="37"/>
      <c r="ABJ75" s="37"/>
      <c r="ABK75" s="37"/>
      <c r="ABL75" s="37"/>
      <c r="ABM75" s="37"/>
      <c r="ABN75" s="37"/>
      <c r="ABO75" s="37"/>
      <c r="ABP75" s="37"/>
      <c r="ABQ75" s="37"/>
      <c r="ABR75" s="37"/>
      <c r="ABS75" s="37"/>
      <c r="ABT75" s="37"/>
      <c r="ABU75" s="37"/>
      <c r="ABV75" s="37"/>
      <c r="ABW75" s="37"/>
      <c r="ABX75" s="37"/>
      <c r="ABY75" s="37"/>
      <c r="ABZ75" s="37"/>
      <c r="ACA75" s="37"/>
      <c r="ACB75" s="37"/>
      <c r="ACC75" s="37"/>
      <c r="ACD75" s="37"/>
      <c r="ACE75" s="37"/>
      <c r="ACF75" s="37"/>
      <c r="ACG75" s="37"/>
      <c r="ACH75" s="37"/>
      <c r="ACI75" s="37"/>
      <c r="ACJ75" s="37"/>
      <c r="ACK75" s="37"/>
      <c r="ACL75" s="37"/>
      <c r="ACM75" s="37"/>
      <c r="ACN75" s="37"/>
      <c r="ACO75" s="37"/>
      <c r="ACP75" s="37"/>
      <c r="ACQ75" s="37"/>
      <c r="ACR75" s="37"/>
      <c r="ACS75" s="37"/>
      <c r="ACT75" s="37"/>
      <c r="ACU75" s="37"/>
      <c r="ACV75" s="37"/>
      <c r="ACW75" s="37"/>
      <c r="ACX75" s="37"/>
      <c r="ACY75" s="37"/>
      <c r="ACZ75" s="37"/>
      <c r="ADA75" s="37"/>
      <c r="ADB75" s="37"/>
      <c r="ADC75" s="37"/>
      <c r="ADD75" s="37"/>
      <c r="ADE75" s="37"/>
      <c r="ADF75" s="37"/>
      <c r="ADG75" s="37"/>
      <c r="ADH75" s="37"/>
      <c r="ADI75" s="37"/>
      <c r="ADJ75" s="37"/>
      <c r="ADK75" s="37"/>
      <c r="ADL75" s="37"/>
      <c r="ADM75" s="37"/>
      <c r="ADN75" s="37"/>
      <c r="ADO75" s="37"/>
      <c r="ADP75" s="37"/>
      <c r="ADQ75" s="37"/>
      <c r="ADR75" s="37"/>
      <c r="ADS75" s="37"/>
      <c r="ADT75" s="37"/>
      <c r="ADU75" s="37"/>
      <c r="ADV75" s="37"/>
      <c r="ADW75" s="37"/>
      <c r="ADX75" s="37"/>
      <c r="ADY75" s="37"/>
      <c r="ADZ75" s="37"/>
      <c r="AEA75" s="37"/>
      <c r="AEB75" s="37"/>
      <c r="AEC75" s="37"/>
      <c r="AED75" s="37"/>
      <c r="AEE75" s="37"/>
      <c r="AEF75" s="37"/>
      <c r="AEG75" s="37"/>
      <c r="AEH75" s="37"/>
      <c r="AEI75" s="37"/>
      <c r="AEJ75" s="37"/>
      <c r="AEK75" s="37"/>
      <c r="AEL75" s="37"/>
      <c r="AEM75" s="37"/>
      <c r="AEN75" s="37"/>
      <c r="AEO75" s="37"/>
      <c r="AEP75" s="37"/>
      <c r="AEQ75" s="37"/>
      <c r="AER75" s="37"/>
      <c r="AES75" s="37"/>
      <c r="AET75" s="37"/>
      <c r="AEU75" s="37"/>
      <c r="AEV75" s="37"/>
      <c r="AEW75" s="37"/>
      <c r="AEX75" s="37"/>
      <c r="AEY75" s="37"/>
      <c r="AEZ75" s="37"/>
      <c r="AFA75" s="37"/>
      <c r="AFB75" s="37"/>
      <c r="AFC75" s="37"/>
      <c r="AFD75" s="37"/>
      <c r="AFE75" s="37"/>
      <c r="AFF75" s="37"/>
      <c r="AFG75" s="37"/>
      <c r="AFH75" s="37"/>
      <c r="AFI75" s="37"/>
      <c r="AFJ75" s="37"/>
      <c r="AFK75" s="37"/>
      <c r="AFL75" s="37"/>
      <c r="AFM75" s="37"/>
      <c r="AFN75" s="37"/>
      <c r="AFO75" s="37"/>
      <c r="AFP75" s="37"/>
      <c r="AFQ75" s="37"/>
      <c r="AFR75" s="37"/>
      <c r="AFS75" s="37"/>
      <c r="AFT75" s="37"/>
      <c r="AFU75" s="37"/>
      <c r="AFV75" s="37"/>
      <c r="AFW75" s="37"/>
      <c r="AFX75" s="37"/>
      <c r="AFY75" s="37"/>
      <c r="AFZ75" s="37"/>
      <c r="AGA75" s="37"/>
      <c r="AGB75" s="37"/>
      <c r="AGC75" s="37"/>
      <c r="AGD75" s="37"/>
      <c r="AGE75" s="37"/>
      <c r="AGF75" s="37"/>
      <c r="AGG75" s="37"/>
      <c r="AGH75" s="37"/>
      <c r="AGI75" s="37"/>
      <c r="AGJ75" s="37"/>
      <c r="AGK75" s="37"/>
      <c r="AGL75" s="37"/>
      <c r="AGM75" s="37"/>
      <c r="AGN75" s="37"/>
      <c r="AGO75" s="37"/>
      <c r="AGP75" s="37"/>
      <c r="AGQ75" s="37"/>
      <c r="AGR75" s="37"/>
      <c r="AGS75" s="37"/>
      <c r="AGT75" s="37"/>
      <c r="AGU75" s="37"/>
      <c r="AGV75" s="37"/>
      <c r="AGW75" s="37"/>
      <c r="AGX75" s="37"/>
      <c r="AGY75" s="37"/>
      <c r="AGZ75" s="37"/>
      <c r="AHA75" s="37"/>
      <c r="AHB75" s="37"/>
      <c r="AHC75" s="37"/>
      <c r="AHD75" s="37"/>
      <c r="AHE75" s="37"/>
      <c r="AHF75" s="37"/>
      <c r="AHG75" s="37"/>
      <c r="AHH75" s="37"/>
      <c r="AHI75" s="37"/>
      <c r="AHJ75" s="37"/>
      <c r="AHK75" s="37"/>
      <c r="AHL75" s="37"/>
      <c r="AHM75" s="37"/>
      <c r="AHN75" s="37"/>
      <c r="AHO75" s="37"/>
      <c r="AHP75" s="37"/>
      <c r="AHQ75" s="37"/>
      <c r="AHR75" s="37"/>
      <c r="AHS75" s="37"/>
      <c r="AHT75" s="37"/>
      <c r="AHU75" s="37"/>
      <c r="AHV75" s="37"/>
      <c r="AHW75" s="37"/>
      <c r="AHX75" s="37"/>
      <c r="AHY75" s="37"/>
      <c r="AHZ75" s="37"/>
      <c r="AIA75" s="37"/>
      <c r="AIB75" s="37"/>
      <c r="AIC75" s="37"/>
      <c r="AID75" s="37"/>
      <c r="AIE75" s="37"/>
      <c r="AIF75" s="37"/>
      <c r="AIG75" s="37"/>
      <c r="AIH75" s="37"/>
      <c r="AII75" s="37"/>
      <c r="AIJ75" s="37"/>
      <c r="AIK75" s="37"/>
      <c r="AIL75" s="37"/>
      <c r="AIM75" s="37"/>
      <c r="AIN75" s="37"/>
      <c r="AIO75" s="37"/>
      <c r="AIP75" s="37"/>
      <c r="AIQ75" s="37"/>
      <c r="AIR75" s="37"/>
      <c r="AIS75" s="37"/>
      <c r="AIT75" s="37"/>
      <c r="AIU75" s="37"/>
      <c r="AIV75" s="37"/>
      <c r="AIW75" s="37"/>
      <c r="AIX75" s="37"/>
      <c r="AIY75" s="37"/>
      <c r="AIZ75" s="37"/>
      <c r="AJA75" s="37"/>
      <c r="AJB75" s="37"/>
      <c r="AJC75" s="37"/>
      <c r="AJD75" s="37"/>
      <c r="AJE75" s="37"/>
      <c r="AJF75" s="37"/>
      <c r="AJG75" s="37"/>
      <c r="AJH75" s="37"/>
      <c r="AJI75" s="37"/>
      <c r="AJJ75" s="37"/>
      <c r="AJK75" s="37"/>
      <c r="AJL75" s="37"/>
      <c r="AJM75" s="37"/>
      <c r="AJN75" s="37"/>
      <c r="AJO75" s="37"/>
      <c r="AJP75" s="37"/>
      <c r="AJQ75" s="37"/>
      <c r="AJR75" s="37"/>
      <c r="AJS75" s="37"/>
      <c r="AJT75" s="37"/>
      <c r="AJU75" s="37"/>
      <c r="AJV75" s="37"/>
      <c r="AJW75" s="37"/>
      <c r="AJX75" s="37"/>
      <c r="AJY75" s="37"/>
      <c r="AJZ75" s="37"/>
      <c r="AKA75" s="37"/>
      <c r="AKB75" s="37"/>
      <c r="AKC75" s="37"/>
      <c r="AKD75" s="37"/>
      <c r="AKE75" s="37"/>
      <c r="AKF75" s="37"/>
      <c r="AKG75" s="37"/>
      <c r="AKH75" s="37"/>
      <c r="AKI75" s="37"/>
      <c r="AKJ75" s="37"/>
      <c r="AKK75" s="37"/>
      <c r="AKL75" s="37"/>
      <c r="AKM75" s="37"/>
      <c r="AKN75" s="37"/>
      <c r="AKO75" s="37"/>
      <c r="AKP75" s="37"/>
      <c r="AKQ75" s="37"/>
      <c r="AKR75" s="37"/>
      <c r="AKS75" s="37"/>
      <c r="AKT75" s="37"/>
      <c r="AKU75" s="37"/>
      <c r="AKV75" s="37"/>
      <c r="AKW75" s="37"/>
      <c r="AKX75" s="37"/>
      <c r="AKY75" s="37"/>
      <c r="AKZ75" s="37"/>
      <c r="ALA75" s="37"/>
      <c r="ALB75" s="37"/>
      <c r="ALC75" s="37"/>
      <c r="ALD75" s="37"/>
      <c r="ALE75" s="37"/>
      <c r="ALF75" s="37"/>
      <c r="ALG75" s="37"/>
      <c r="ALH75" s="37"/>
      <c r="ALI75" s="37"/>
      <c r="ALJ75" s="37"/>
      <c r="ALK75" s="37"/>
      <c r="ALL75" s="37"/>
      <c r="ALM75" s="37"/>
      <c r="ALN75" s="37"/>
      <c r="ALO75" s="37"/>
      <c r="ALP75" s="37"/>
      <c r="ALQ75" s="37"/>
      <c r="ALR75" s="37"/>
      <c r="ALS75" s="37"/>
      <c r="ALT75" s="37"/>
      <c r="ALU75" s="37"/>
      <c r="ALV75" s="37"/>
      <c r="ALW75" s="37"/>
      <c r="ALX75" s="37"/>
      <c r="ALY75" s="37"/>
      <c r="ALZ75" s="37"/>
      <c r="AMA75" s="37"/>
      <c r="AMB75" s="37"/>
      <c r="AMC75" s="37"/>
      <c r="AMD75" s="37"/>
      <c r="AME75" s="37"/>
      <c r="AMF75" s="37"/>
      <c r="AMG75" s="37"/>
      <c r="AMH75" s="37"/>
      <c r="AMI75" s="37"/>
      <c r="AMJ75" s="37"/>
      <c r="AMK75" s="37"/>
    </row>
    <row r="76" spans="1:1025" s="36" customFormat="1" ht="15" customHeight="1" x14ac:dyDescent="0.25">
      <c r="A76" s="264"/>
      <c r="B76" s="264"/>
      <c r="C76" s="264"/>
      <c r="D76" s="264"/>
      <c r="E76" s="209"/>
      <c r="F76" s="209"/>
      <c r="G76" s="264"/>
      <c r="H76" s="264"/>
      <c r="I76" s="264"/>
      <c r="J76" s="264"/>
      <c r="K76" s="212"/>
      <c r="L76" s="195"/>
      <c r="M76" s="196"/>
      <c r="N76" s="39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  <c r="IW76" s="37"/>
      <c r="IX76" s="37"/>
      <c r="IY76" s="37"/>
      <c r="IZ76" s="37"/>
      <c r="JA76" s="37"/>
      <c r="JB76" s="37"/>
      <c r="JC76" s="37"/>
      <c r="JD76" s="37"/>
      <c r="JE76" s="37"/>
      <c r="JF76" s="37"/>
      <c r="JG76" s="37"/>
      <c r="JH76" s="37"/>
      <c r="JI76" s="37"/>
      <c r="JJ76" s="37"/>
      <c r="JK76" s="37"/>
      <c r="JL76" s="37"/>
      <c r="JM76" s="37"/>
      <c r="JN76" s="37"/>
      <c r="JO76" s="37"/>
      <c r="JP76" s="37"/>
      <c r="JQ76" s="37"/>
      <c r="JR76" s="37"/>
      <c r="JS76" s="37"/>
      <c r="JT76" s="37"/>
      <c r="JU76" s="37"/>
      <c r="JV76" s="37"/>
      <c r="JW76" s="37"/>
      <c r="JX76" s="37"/>
      <c r="JY76" s="37"/>
      <c r="JZ76" s="37"/>
      <c r="KA76" s="37"/>
      <c r="KB76" s="37"/>
      <c r="KC76" s="37"/>
      <c r="KD76" s="37"/>
      <c r="KE76" s="37"/>
      <c r="KF76" s="37"/>
      <c r="KG76" s="37"/>
      <c r="KH76" s="37"/>
      <c r="KI76" s="37"/>
      <c r="KJ76" s="37"/>
      <c r="KK76" s="37"/>
      <c r="KL76" s="37"/>
      <c r="KM76" s="37"/>
      <c r="KN76" s="37"/>
      <c r="KO76" s="37"/>
      <c r="KP76" s="37"/>
      <c r="KQ76" s="37"/>
      <c r="KR76" s="37"/>
      <c r="KS76" s="37"/>
      <c r="KT76" s="37"/>
      <c r="KU76" s="37"/>
      <c r="KV76" s="37"/>
      <c r="KW76" s="37"/>
      <c r="KX76" s="37"/>
      <c r="KY76" s="37"/>
      <c r="KZ76" s="37"/>
      <c r="LA76" s="37"/>
      <c r="LB76" s="37"/>
      <c r="LC76" s="37"/>
      <c r="LD76" s="37"/>
      <c r="LE76" s="37"/>
      <c r="LF76" s="37"/>
      <c r="LG76" s="37"/>
      <c r="LH76" s="37"/>
      <c r="LI76" s="37"/>
      <c r="LJ76" s="37"/>
      <c r="LK76" s="37"/>
      <c r="LL76" s="37"/>
      <c r="LM76" s="37"/>
      <c r="LN76" s="37"/>
      <c r="LO76" s="37"/>
      <c r="LP76" s="37"/>
      <c r="LQ76" s="37"/>
      <c r="LR76" s="37"/>
      <c r="LS76" s="37"/>
      <c r="LT76" s="37"/>
      <c r="LU76" s="37"/>
      <c r="LV76" s="37"/>
      <c r="LW76" s="37"/>
      <c r="LX76" s="37"/>
      <c r="LY76" s="37"/>
      <c r="LZ76" s="37"/>
      <c r="MA76" s="37"/>
      <c r="MB76" s="37"/>
      <c r="MC76" s="37"/>
      <c r="MD76" s="37"/>
      <c r="ME76" s="37"/>
      <c r="MF76" s="37"/>
      <c r="MG76" s="37"/>
      <c r="MH76" s="37"/>
      <c r="MI76" s="37"/>
      <c r="MJ76" s="37"/>
      <c r="MK76" s="37"/>
      <c r="ML76" s="37"/>
      <c r="MM76" s="37"/>
      <c r="MN76" s="37"/>
      <c r="MO76" s="37"/>
      <c r="MP76" s="37"/>
      <c r="MQ76" s="37"/>
      <c r="MR76" s="37"/>
      <c r="MS76" s="37"/>
      <c r="MT76" s="37"/>
      <c r="MU76" s="37"/>
      <c r="MV76" s="37"/>
      <c r="MW76" s="37"/>
      <c r="MX76" s="37"/>
      <c r="MY76" s="37"/>
      <c r="MZ76" s="37"/>
      <c r="NA76" s="37"/>
      <c r="NB76" s="37"/>
      <c r="NC76" s="37"/>
      <c r="ND76" s="37"/>
      <c r="NE76" s="37"/>
      <c r="NF76" s="37"/>
      <c r="NG76" s="37"/>
      <c r="NH76" s="37"/>
      <c r="NI76" s="37"/>
      <c r="NJ76" s="37"/>
      <c r="NK76" s="37"/>
      <c r="NL76" s="37"/>
      <c r="NM76" s="37"/>
      <c r="NN76" s="37"/>
      <c r="NO76" s="37"/>
      <c r="NP76" s="37"/>
      <c r="NQ76" s="37"/>
      <c r="NR76" s="37"/>
      <c r="NS76" s="37"/>
      <c r="NT76" s="37"/>
      <c r="NU76" s="37"/>
      <c r="NV76" s="37"/>
      <c r="NW76" s="37"/>
      <c r="NX76" s="37"/>
      <c r="NY76" s="37"/>
      <c r="NZ76" s="37"/>
      <c r="OA76" s="37"/>
      <c r="OB76" s="37"/>
      <c r="OC76" s="37"/>
      <c r="OD76" s="37"/>
      <c r="OE76" s="37"/>
      <c r="OF76" s="37"/>
      <c r="OG76" s="37"/>
      <c r="OH76" s="37"/>
      <c r="OI76" s="37"/>
      <c r="OJ76" s="37"/>
      <c r="OK76" s="37"/>
      <c r="OL76" s="37"/>
      <c r="OM76" s="37"/>
      <c r="ON76" s="37"/>
      <c r="OO76" s="37"/>
      <c r="OP76" s="37"/>
      <c r="OQ76" s="37"/>
      <c r="OR76" s="37"/>
      <c r="OS76" s="37"/>
      <c r="OT76" s="37"/>
      <c r="OU76" s="37"/>
      <c r="OV76" s="37"/>
      <c r="OW76" s="37"/>
      <c r="OX76" s="37"/>
      <c r="OY76" s="37"/>
      <c r="OZ76" s="37"/>
      <c r="PA76" s="37"/>
      <c r="PB76" s="37"/>
      <c r="PC76" s="37"/>
      <c r="PD76" s="37"/>
      <c r="PE76" s="37"/>
      <c r="PF76" s="37"/>
      <c r="PG76" s="37"/>
      <c r="PH76" s="37"/>
      <c r="PI76" s="37"/>
      <c r="PJ76" s="37"/>
      <c r="PK76" s="37"/>
      <c r="PL76" s="37"/>
      <c r="PM76" s="37"/>
      <c r="PN76" s="37"/>
      <c r="PO76" s="37"/>
      <c r="PP76" s="37"/>
      <c r="PQ76" s="37"/>
      <c r="PR76" s="37"/>
      <c r="PS76" s="37"/>
      <c r="PT76" s="37"/>
      <c r="PU76" s="37"/>
      <c r="PV76" s="37"/>
      <c r="PW76" s="37"/>
      <c r="PX76" s="37"/>
      <c r="PY76" s="37"/>
      <c r="PZ76" s="37"/>
      <c r="QA76" s="37"/>
      <c r="QB76" s="37"/>
      <c r="QC76" s="37"/>
      <c r="QD76" s="37"/>
      <c r="QE76" s="37"/>
      <c r="QF76" s="37"/>
      <c r="QG76" s="37"/>
      <c r="QH76" s="37"/>
      <c r="QI76" s="37"/>
      <c r="QJ76" s="37"/>
      <c r="QK76" s="37"/>
      <c r="QL76" s="37"/>
      <c r="QM76" s="37"/>
      <c r="QN76" s="37"/>
      <c r="QO76" s="37"/>
      <c r="QP76" s="37"/>
      <c r="QQ76" s="37"/>
      <c r="QR76" s="37"/>
      <c r="QS76" s="37"/>
      <c r="QT76" s="37"/>
      <c r="QU76" s="37"/>
      <c r="QV76" s="37"/>
      <c r="QW76" s="37"/>
      <c r="QX76" s="37"/>
      <c r="QY76" s="37"/>
      <c r="QZ76" s="37"/>
      <c r="RA76" s="37"/>
      <c r="RB76" s="37"/>
      <c r="RC76" s="37"/>
      <c r="RD76" s="37"/>
      <c r="RE76" s="37"/>
      <c r="RF76" s="37"/>
      <c r="RG76" s="37"/>
      <c r="RH76" s="37"/>
      <c r="RI76" s="37"/>
      <c r="RJ76" s="37"/>
      <c r="RK76" s="37"/>
      <c r="RL76" s="37"/>
      <c r="RM76" s="37"/>
      <c r="RN76" s="37"/>
      <c r="RO76" s="37"/>
      <c r="RP76" s="37"/>
      <c r="RQ76" s="37"/>
      <c r="RR76" s="37"/>
      <c r="RS76" s="37"/>
      <c r="RT76" s="37"/>
      <c r="RU76" s="37"/>
      <c r="RV76" s="37"/>
      <c r="RW76" s="37"/>
      <c r="RX76" s="37"/>
      <c r="RY76" s="37"/>
      <c r="RZ76" s="37"/>
      <c r="SA76" s="37"/>
      <c r="SB76" s="37"/>
      <c r="SC76" s="37"/>
      <c r="SD76" s="37"/>
      <c r="SE76" s="37"/>
      <c r="SF76" s="37"/>
      <c r="SG76" s="37"/>
      <c r="SH76" s="37"/>
      <c r="SI76" s="37"/>
      <c r="SJ76" s="37"/>
      <c r="SK76" s="37"/>
      <c r="SL76" s="37"/>
      <c r="SM76" s="37"/>
      <c r="SN76" s="37"/>
      <c r="SO76" s="37"/>
      <c r="SP76" s="37"/>
      <c r="SQ76" s="37"/>
      <c r="SR76" s="37"/>
      <c r="SS76" s="37"/>
      <c r="ST76" s="37"/>
      <c r="SU76" s="37"/>
      <c r="SV76" s="37"/>
      <c r="SW76" s="37"/>
      <c r="SX76" s="37"/>
      <c r="SY76" s="37"/>
      <c r="SZ76" s="37"/>
      <c r="TA76" s="37"/>
      <c r="TB76" s="37"/>
      <c r="TC76" s="37"/>
      <c r="TD76" s="37"/>
      <c r="TE76" s="37"/>
      <c r="TF76" s="37"/>
      <c r="TG76" s="37"/>
      <c r="TH76" s="37"/>
      <c r="TI76" s="37"/>
      <c r="TJ76" s="37"/>
      <c r="TK76" s="37"/>
      <c r="TL76" s="37"/>
      <c r="TM76" s="37"/>
      <c r="TN76" s="37"/>
      <c r="TO76" s="37"/>
      <c r="TP76" s="37"/>
      <c r="TQ76" s="37"/>
      <c r="TR76" s="37"/>
      <c r="TS76" s="37"/>
      <c r="TT76" s="37"/>
      <c r="TU76" s="37"/>
      <c r="TV76" s="37"/>
      <c r="TW76" s="37"/>
      <c r="TX76" s="37"/>
      <c r="TY76" s="37"/>
      <c r="TZ76" s="37"/>
      <c r="UA76" s="37"/>
      <c r="UB76" s="37"/>
      <c r="UC76" s="37"/>
      <c r="UD76" s="37"/>
      <c r="UE76" s="37"/>
      <c r="UF76" s="37"/>
      <c r="UG76" s="37"/>
      <c r="UH76" s="37"/>
      <c r="UI76" s="37"/>
      <c r="UJ76" s="37"/>
      <c r="UK76" s="37"/>
      <c r="UL76" s="37"/>
      <c r="UM76" s="37"/>
      <c r="UN76" s="37"/>
      <c r="UO76" s="37"/>
      <c r="UP76" s="37"/>
      <c r="UQ76" s="37"/>
      <c r="UR76" s="37"/>
      <c r="US76" s="37"/>
      <c r="UT76" s="37"/>
      <c r="UU76" s="37"/>
      <c r="UV76" s="37"/>
      <c r="UW76" s="37"/>
      <c r="UX76" s="37"/>
      <c r="UY76" s="37"/>
      <c r="UZ76" s="37"/>
      <c r="VA76" s="37"/>
      <c r="VB76" s="37"/>
      <c r="VC76" s="37"/>
      <c r="VD76" s="37"/>
      <c r="VE76" s="37"/>
      <c r="VF76" s="37"/>
      <c r="VG76" s="37"/>
      <c r="VH76" s="37"/>
      <c r="VI76" s="37"/>
      <c r="VJ76" s="37"/>
      <c r="VK76" s="37"/>
      <c r="VL76" s="37"/>
      <c r="VM76" s="37"/>
      <c r="VN76" s="37"/>
      <c r="VO76" s="37"/>
      <c r="VP76" s="37"/>
      <c r="VQ76" s="37"/>
      <c r="VR76" s="37"/>
      <c r="VS76" s="37"/>
      <c r="VT76" s="37"/>
      <c r="VU76" s="37"/>
      <c r="VV76" s="37"/>
      <c r="VW76" s="37"/>
      <c r="VX76" s="37"/>
      <c r="VY76" s="37"/>
      <c r="VZ76" s="37"/>
      <c r="WA76" s="37"/>
      <c r="WB76" s="37"/>
      <c r="WC76" s="37"/>
      <c r="WD76" s="37"/>
      <c r="WE76" s="37"/>
      <c r="WF76" s="37"/>
      <c r="WG76" s="37"/>
      <c r="WH76" s="37"/>
      <c r="WI76" s="37"/>
      <c r="WJ76" s="37"/>
      <c r="WK76" s="37"/>
      <c r="WL76" s="37"/>
      <c r="WM76" s="37"/>
      <c r="WN76" s="37"/>
      <c r="WO76" s="37"/>
      <c r="WP76" s="37"/>
      <c r="WQ76" s="37"/>
      <c r="WR76" s="37"/>
      <c r="WS76" s="37"/>
      <c r="WT76" s="37"/>
      <c r="WU76" s="37"/>
      <c r="WV76" s="37"/>
      <c r="WW76" s="37"/>
      <c r="WX76" s="37"/>
      <c r="WY76" s="37"/>
      <c r="WZ76" s="37"/>
      <c r="XA76" s="37"/>
      <c r="XB76" s="37"/>
      <c r="XC76" s="37"/>
      <c r="XD76" s="37"/>
      <c r="XE76" s="37"/>
      <c r="XF76" s="37"/>
      <c r="XG76" s="37"/>
      <c r="XH76" s="37"/>
      <c r="XI76" s="37"/>
      <c r="XJ76" s="37"/>
      <c r="XK76" s="37"/>
      <c r="XL76" s="37"/>
      <c r="XM76" s="37"/>
      <c r="XN76" s="37"/>
      <c r="XO76" s="37"/>
      <c r="XP76" s="37"/>
      <c r="XQ76" s="37"/>
      <c r="XR76" s="37"/>
      <c r="XS76" s="37"/>
      <c r="XT76" s="37"/>
      <c r="XU76" s="37"/>
      <c r="XV76" s="37"/>
      <c r="XW76" s="37"/>
      <c r="XX76" s="37"/>
      <c r="XY76" s="37"/>
      <c r="XZ76" s="37"/>
      <c r="YA76" s="37"/>
      <c r="YB76" s="37"/>
      <c r="YC76" s="37"/>
      <c r="YD76" s="37"/>
      <c r="YE76" s="37"/>
      <c r="YF76" s="37"/>
      <c r="YG76" s="37"/>
      <c r="YH76" s="37"/>
      <c r="YI76" s="37"/>
      <c r="YJ76" s="37"/>
      <c r="YK76" s="37"/>
      <c r="YL76" s="37"/>
      <c r="YM76" s="37"/>
      <c r="YN76" s="37"/>
      <c r="YO76" s="37"/>
      <c r="YP76" s="37"/>
      <c r="YQ76" s="37"/>
      <c r="YR76" s="37"/>
      <c r="YS76" s="37"/>
      <c r="YT76" s="37"/>
      <c r="YU76" s="37"/>
      <c r="YV76" s="37"/>
      <c r="YW76" s="37"/>
      <c r="YX76" s="37"/>
      <c r="YY76" s="37"/>
      <c r="YZ76" s="37"/>
      <c r="ZA76" s="37"/>
      <c r="ZB76" s="37"/>
      <c r="ZC76" s="37"/>
      <c r="ZD76" s="37"/>
      <c r="ZE76" s="37"/>
      <c r="ZF76" s="37"/>
      <c r="ZG76" s="37"/>
      <c r="ZH76" s="37"/>
      <c r="ZI76" s="37"/>
      <c r="ZJ76" s="37"/>
      <c r="ZK76" s="37"/>
      <c r="ZL76" s="37"/>
      <c r="ZM76" s="37"/>
      <c r="ZN76" s="37"/>
      <c r="ZO76" s="37"/>
      <c r="ZP76" s="37"/>
      <c r="ZQ76" s="37"/>
      <c r="ZR76" s="37"/>
      <c r="ZS76" s="37"/>
      <c r="ZT76" s="37"/>
      <c r="ZU76" s="37"/>
      <c r="ZV76" s="37"/>
      <c r="ZW76" s="37"/>
      <c r="ZX76" s="37"/>
      <c r="ZY76" s="37"/>
      <c r="ZZ76" s="37"/>
      <c r="AAA76" s="37"/>
      <c r="AAB76" s="37"/>
      <c r="AAC76" s="37"/>
      <c r="AAD76" s="37"/>
      <c r="AAE76" s="37"/>
      <c r="AAF76" s="37"/>
      <c r="AAG76" s="37"/>
      <c r="AAH76" s="37"/>
      <c r="AAI76" s="37"/>
      <c r="AAJ76" s="37"/>
      <c r="AAK76" s="37"/>
      <c r="AAL76" s="37"/>
      <c r="AAM76" s="37"/>
      <c r="AAN76" s="37"/>
      <c r="AAO76" s="37"/>
      <c r="AAP76" s="37"/>
      <c r="AAQ76" s="37"/>
      <c r="AAR76" s="37"/>
      <c r="AAS76" s="37"/>
      <c r="AAT76" s="37"/>
      <c r="AAU76" s="37"/>
      <c r="AAV76" s="37"/>
      <c r="AAW76" s="37"/>
      <c r="AAX76" s="37"/>
      <c r="AAY76" s="37"/>
      <c r="AAZ76" s="37"/>
      <c r="ABA76" s="37"/>
      <c r="ABB76" s="37"/>
      <c r="ABC76" s="37"/>
      <c r="ABD76" s="37"/>
      <c r="ABE76" s="37"/>
      <c r="ABF76" s="37"/>
      <c r="ABG76" s="37"/>
      <c r="ABH76" s="37"/>
      <c r="ABI76" s="37"/>
      <c r="ABJ76" s="37"/>
      <c r="ABK76" s="37"/>
      <c r="ABL76" s="37"/>
      <c r="ABM76" s="37"/>
      <c r="ABN76" s="37"/>
      <c r="ABO76" s="37"/>
      <c r="ABP76" s="37"/>
      <c r="ABQ76" s="37"/>
      <c r="ABR76" s="37"/>
      <c r="ABS76" s="37"/>
      <c r="ABT76" s="37"/>
      <c r="ABU76" s="37"/>
      <c r="ABV76" s="37"/>
      <c r="ABW76" s="37"/>
      <c r="ABX76" s="37"/>
      <c r="ABY76" s="37"/>
      <c r="ABZ76" s="37"/>
      <c r="ACA76" s="37"/>
      <c r="ACB76" s="37"/>
      <c r="ACC76" s="37"/>
      <c r="ACD76" s="37"/>
      <c r="ACE76" s="37"/>
      <c r="ACF76" s="37"/>
      <c r="ACG76" s="37"/>
      <c r="ACH76" s="37"/>
      <c r="ACI76" s="37"/>
      <c r="ACJ76" s="37"/>
      <c r="ACK76" s="37"/>
      <c r="ACL76" s="37"/>
      <c r="ACM76" s="37"/>
      <c r="ACN76" s="37"/>
      <c r="ACO76" s="37"/>
      <c r="ACP76" s="37"/>
      <c r="ACQ76" s="37"/>
      <c r="ACR76" s="37"/>
      <c r="ACS76" s="37"/>
      <c r="ACT76" s="37"/>
      <c r="ACU76" s="37"/>
      <c r="ACV76" s="37"/>
      <c r="ACW76" s="37"/>
      <c r="ACX76" s="37"/>
      <c r="ACY76" s="37"/>
      <c r="ACZ76" s="37"/>
      <c r="ADA76" s="37"/>
      <c r="ADB76" s="37"/>
      <c r="ADC76" s="37"/>
      <c r="ADD76" s="37"/>
      <c r="ADE76" s="37"/>
      <c r="ADF76" s="37"/>
      <c r="ADG76" s="37"/>
      <c r="ADH76" s="37"/>
      <c r="ADI76" s="37"/>
      <c r="ADJ76" s="37"/>
      <c r="ADK76" s="37"/>
      <c r="ADL76" s="37"/>
      <c r="ADM76" s="37"/>
      <c r="ADN76" s="37"/>
      <c r="ADO76" s="37"/>
      <c r="ADP76" s="37"/>
      <c r="ADQ76" s="37"/>
      <c r="ADR76" s="37"/>
      <c r="ADS76" s="37"/>
      <c r="ADT76" s="37"/>
      <c r="ADU76" s="37"/>
      <c r="ADV76" s="37"/>
      <c r="ADW76" s="37"/>
      <c r="ADX76" s="37"/>
      <c r="ADY76" s="37"/>
      <c r="ADZ76" s="37"/>
      <c r="AEA76" s="37"/>
      <c r="AEB76" s="37"/>
      <c r="AEC76" s="37"/>
      <c r="AED76" s="37"/>
      <c r="AEE76" s="37"/>
      <c r="AEF76" s="37"/>
      <c r="AEG76" s="37"/>
      <c r="AEH76" s="37"/>
      <c r="AEI76" s="37"/>
      <c r="AEJ76" s="37"/>
      <c r="AEK76" s="37"/>
      <c r="AEL76" s="37"/>
      <c r="AEM76" s="37"/>
      <c r="AEN76" s="37"/>
      <c r="AEO76" s="37"/>
      <c r="AEP76" s="37"/>
      <c r="AEQ76" s="37"/>
      <c r="AER76" s="37"/>
      <c r="AES76" s="37"/>
      <c r="AET76" s="37"/>
      <c r="AEU76" s="37"/>
      <c r="AEV76" s="37"/>
      <c r="AEW76" s="37"/>
      <c r="AEX76" s="37"/>
      <c r="AEY76" s="37"/>
      <c r="AEZ76" s="37"/>
      <c r="AFA76" s="37"/>
      <c r="AFB76" s="37"/>
      <c r="AFC76" s="37"/>
      <c r="AFD76" s="37"/>
      <c r="AFE76" s="37"/>
      <c r="AFF76" s="37"/>
      <c r="AFG76" s="37"/>
      <c r="AFH76" s="37"/>
      <c r="AFI76" s="37"/>
      <c r="AFJ76" s="37"/>
      <c r="AFK76" s="37"/>
      <c r="AFL76" s="37"/>
      <c r="AFM76" s="37"/>
      <c r="AFN76" s="37"/>
      <c r="AFO76" s="37"/>
      <c r="AFP76" s="37"/>
      <c r="AFQ76" s="37"/>
      <c r="AFR76" s="37"/>
      <c r="AFS76" s="37"/>
      <c r="AFT76" s="37"/>
      <c r="AFU76" s="37"/>
      <c r="AFV76" s="37"/>
      <c r="AFW76" s="37"/>
      <c r="AFX76" s="37"/>
      <c r="AFY76" s="37"/>
      <c r="AFZ76" s="37"/>
      <c r="AGA76" s="37"/>
      <c r="AGB76" s="37"/>
      <c r="AGC76" s="37"/>
      <c r="AGD76" s="37"/>
      <c r="AGE76" s="37"/>
      <c r="AGF76" s="37"/>
      <c r="AGG76" s="37"/>
      <c r="AGH76" s="37"/>
      <c r="AGI76" s="37"/>
      <c r="AGJ76" s="37"/>
      <c r="AGK76" s="37"/>
      <c r="AGL76" s="37"/>
      <c r="AGM76" s="37"/>
      <c r="AGN76" s="37"/>
      <c r="AGO76" s="37"/>
      <c r="AGP76" s="37"/>
      <c r="AGQ76" s="37"/>
      <c r="AGR76" s="37"/>
      <c r="AGS76" s="37"/>
      <c r="AGT76" s="37"/>
      <c r="AGU76" s="37"/>
      <c r="AGV76" s="37"/>
      <c r="AGW76" s="37"/>
      <c r="AGX76" s="37"/>
      <c r="AGY76" s="37"/>
      <c r="AGZ76" s="37"/>
      <c r="AHA76" s="37"/>
      <c r="AHB76" s="37"/>
      <c r="AHC76" s="37"/>
      <c r="AHD76" s="37"/>
      <c r="AHE76" s="37"/>
      <c r="AHF76" s="37"/>
      <c r="AHG76" s="37"/>
      <c r="AHH76" s="37"/>
      <c r="AHI76" s="37"/>
      <c r="AHJ76" s="37"/>
      <c r="AHK76" s="37"/>
      <c r="AHL76" s="37"/>
      <c r="AHM76" s="37"/>
      <c r="AHN76" s="37"/>
      <c r="AHO76" s="37"/>
      <c r="AHP76" s="37"/>
      <c r="AHQ76" s="37"/>
      <c r="AHR76" s="37"/>
      <c r="AHS76" s="37"/>
      <c r="AHT76" s="37"/>
      <c r="AHU76" s="37"/>
      <c r="AHV76" s="37"/>
      <c r="AHW76" s="37"/>
      <c r="AHX76" s="37"/>
      <c r="AHY76" s="37"/>
      <c r="AHZ76" s="37"/>
      <c r="AIA76" s="37"/>
      <c r="AIB76" s="37"/>
      <c r="AIC76" s="37"/>
      <c r="AID76" s="37"/>
      <c r="AIE76" s="37"/>
      <c r="AIF76" s="37"/>
      <c r="AIG76" s="37"/>
      <c r="AIH76" s="37"/>
      <c r="AII76" s="37"/>
      <c r="AIJ76" s="37"/>
      <c r="AIK76" s="37"/>
      <c r="AIL76" s="37"/>
      <c r="AIM76" s="37"/>
      <c r="AIN76" s="37"/>
      <c r="AIO76" s="37"/>
      <c r="AIP76" s="37"/>
      <c r="AIQ76" s="37"/>
      <c r="AIR76" s="37"/>
      <c r="AIS76" s="37"/>
      <c r="AIT76" s="37"/>
      <c r="AIU76" s="37"/>
      <c r="AIV76" s="37"/>
      <c r="AIW76" s="37"/>
      <c r="AIX76" s="37"/>
      <c r="AIY76" s="37"/>
      <c r="AIZ76" s="37"/>
      <c r="AJA76" s="37"/>
      <c r="AJB76" s="37"/>
      <c r="AJC76" s="37"/>
      <c r="AJD76" s="37"/>
      <c r="AJE76" s="37"/>
      <c r="AJF76" s="37"/>
      <c r="AJG76" s="37"/>
      <c r="AJH76" s="37"/>
      <c r="AJI76" s="37"/>
      <c r="AJJ76" s="37"/>
      <c r="AJK76" s="37"/>
      <c r="AJL76" s="37"/>
      <c r="AJM76" s="37"/>
      <c r="AJN76" s="37"/>
      <c r="AJO76" s="37"/>
      <c r="AJP76" s="37"/>
      <c r="AJQ76" s="37"/>
      <c r="AJR76" s="37"/>
      <c r="AJS76" s="37"/>
      <c r="AJT76" s="37"/>
      <c r="AJU76" s="37"/>
      <c r="AJV76" s="37"/>
      <c r="AJW76" s="37"/>
      <c r="AJX76" s="37"/>
      <c r="AJY76" s="37"/>
      <c r="AJZ76" s="37"/>
      <c r="AKA76" s="37"/>
      <c r="AKB76" s="37"/>
      <c r="AKC76" s="37"/>
      <c r="AKD76" s="37"/>
      <c r="AKE76" s="37"/>
      <c r="AKF76" s="37"/>
      <c r="AKG76" s="37"/>
      <c r="AKH76" s="37"/>
      <c r="AKI76" s="37"/>
      <c r="AKJ76" s="37"/>
      <c r="AKK76" s="37"/>
      <c r="AKL76" s="37"/>
      <c r="AKM76" s="37"/>
      <c r="AKN76" s="37"/>
      <c r="AKO76" s="37"/>
      <c r="AKP76" s="37"/>
      <c r="AKQ76" s="37"/>
      <c r="AKR76" s="37"/>
      <c r="AKS76" s="37"/>
      <c r="AKT76" s="37"/>
      <c r="AKU76" s="37"/>
      <c r="AKV76" s="37"/>
      <c r="AKW76" s="37"/>
      <c r="AKX76" s="37"/>
      <c r="AKY76" s="37"/>
      <c r="AKZ76" s="37"/>
      <c r="ALA76" s="37"/>
      <c r="ALB76" s="37"/>
      <c r="ALC76" s="37"/>
      <c r="ALD76" s="37"/>
      <c r="ALE76" s="37"/>
      <c r="ALF76" s="37"/>
      <c r="ALG76" s="37"/>
      <c r="ALH76" s="37"/>
      <c r="ALI76" s="37"/>
      <c r="ALJ76" s="37"/>
      <c r="ALK76" s="37"/>
      <c r="ALL76" s="37"/>
      <c r="ALM76" s="37"/>
      <c r="ALN76" s="37"/>
      <c r="ALO76" s="37"/>
      <c r="ALP76" s="37"/>
      <c r="ALQ76" s="37"/>
      <c r="ALR76" s="37"/>
      <c r="ALS76" s="37"/>
      <c r="ALT76" s="37"/>
      <c r="ALU76" s="37"/>
      <c r="ALV76" s="37"/>
      <c r="ALW76" s="37"/>
      <c r="ALX76" s="37"/>
      <c r="ALY76" s="37"/>
      <c r="ALZ76" s="37"/>
      <c r="AMA76" s="37"/>
      <c r="AMB76" s="37"/>
      <c r="AMC76" s="37"/>
      <c r="AMD76" s="37"/>
      <c r="AME76" s="37"/>
      <c r="AMF76" s="37"/>
      <c r="AMG76" s="37"/>
      <c r="AMH76" s="37"/>
      <c r="AMI76" s="37"/>
      <c r="AMJ76" s="37"/>
      <c r="AMK76" s="37"/>
    </row>
    <row r="77" spans="1:1025" s="36" customFormat="1" ht="15" customHeight="1" x14ac:dyDescent="0.25">
      <c r="A77" s="264"/>
      <c r="B77" s="264"/>
      <c r="C77" s="264"/>
      <c r="D77" s="264"/>
      <c r="E77" s="209"/>
      <c r="F77" s="209"/>
      <c r="G77" s="264"/>
      <c r="H77" s="264"/>
      <c r="I77" s="264"/>
      <c r="J77" s="264"/>
      <c r="K77" s="210"/>
      <c r="L77" s="194"/>
      <c r="M77" s="192"/>
      <c r="N77" s="45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  <c r="IW77" s="37"/>
      <c r="IX77" s="37"/>
      <c r="IY77" s="37"/>
      <c r="IZ77" s="37"/>
      <c r="JA77" s="37"/>
      <c r="JB77" s="37"/>
      <c r="JC77" s="37"/>
      <c r="JD77" s="37"/>
      <c r="JE77" s="37"/>
      <c r="JF77" s="37"/>
      <c r="JG77" s="37"/>
      <c r="JH77" s="37"/>
      <c r="JI77" s="37"/>
      <c r="JJ77" s="37"/>
      <c r="JK77" s="37"/>
      <c r="JL77" s="37"/>
      <c r="JM77" s="37"/>
      <c r="JN77" s="37"/>
      <c r="JO77" s="37"/>
      <c r="JP77" s="37"/>
      <c r="JQ77" s="37"/>
      <c r="JR77" s="37"/>
      <c r="JS77" s="37"/>
      <c r="JT77" s="37"/>
      <c r="JU77" s="37"/>
      <c r="JV77" s="37"/>
      <c r="JW77" s="37"/>
      <c r="JX77" s="37"/>
      <c r="JY77" s="37"/>
      <c r="JZ77" s="37"/>
      <c r="KA77" s="37"/>
      <c r="KB77" s="37"/>
      <c r="KC77" s="37"/>
      <c r="KD77" s="37"/>
      <c r="KE77" s="37"/>
      <c r="KF77" s="37"/>
      <c r="KG77" s="37"/>
      <c r="KH77" s="37"/>
      <c r="KI77" s="37"/>
      <c r="KJ77" s="37"/>
      <c r="KK77" s="37"/>
      <c r="KL77" s="37"/>
      <c r="KM77" s="37"/>
      <c r="KN77" s="37"/>
      <c r="KO77" s="37"/>
      <c r="KP77" s="37"/>
      <c r="KQ77" s="37"/>
      <c r="KR77" s="37"/>
      <c r="KS77" s="37"/>
      <c r="KT77" s="37"/>
      <c r="KU77" s="37"/>
      <c r="KV77" s="37"/>
      <c r="KW77" s="37"/>
      <c r="KX77" s="37"/>
      <c r="KY77" s="37"/>
      <c r="KZ77" s="37"/>
      <c r="LA77" s="37"/>
      <c r="LB77" s="37"/>
      <c r="LC77" s="37"/>
      <c r="LD77" s="37"/>
      <c r="LE77" s="37"/>
      <c r="LF77" s="37"/>
      <c r="LG77" s="37"/>
      <c r="LH77" s="37"/>
      <c r="LI77" s="37"/>
      <c r="LJ77" s="37"/>
      <c r="LK77" s="37"/>
      <c r="LL77" s="37"/>
      <c r="LM77" s="37"/>
      <c r="LN77" s="37"/>
      <c r="LO77" s="37"/>
      <c r="LP77" s="37"/>
      <c r="LQ77" s="37"/>
      <c r="LR77" s="37"/>
      <c r="LS77" s="37"/>
      <c r="LT77" s="37"/>
      <c r="LU77" s="37"/>
      <c r="LV77" s="37"/>
      <c r="LW77" s="37"/>
      <c r="LX77" s="37"/>
      <c r="LY77" s="37"/>
      <c r="LZ77" s="37"/>
      <c r="MA77" s="37"/>
      <c r="MB77" s="37"/>
      <c r="MC77" s="37"/>
      <c r="MD77" s="37"/>
      <c r="ME77" s="37"/>
      <c r="MF77" s="37"/>
      <c r="MG77" s="37"/>
      <c r="MH77" s="37"/>
      <c r="MI77" s="37"/>
      <c r="MJ77" s="37"/>
      <c r="MK77" s="37"/>
      <c r="ML77" s="37"/>
      <c r="MM77" s="37"/>
      <c r="MN77" s="37"/>
      <c r="MO77" s="37"/>
      <c r="MP77" s="37"/>
      <c r="MQ77" s="37"/>
      <c r="MR77" s="37"/>
      <c r="MS77" s="37"/>
      <c r="MT77" s="37"/>
      <c r="MU77" s="37"/>
      <c r="MV77" s="37"/>
      <c r="MW77" s="37"/>
      <c r="MX77" s="37"/>
      <c r="MY77" s="37"/>
      <c r="MZ77" s="37"/>
      <c r="NA77" s="37"/>
      <c r="NB77" s="37"/>
      <c r="NC77" s="37"/>
      <c r="ND77" s="37"/>
      <c r="NE77" s="37"/>
      <c r="NF77" s="37"/>
      <c r="NG77" s="37"/>
      <c r="NH77" s="37"/>
      <c r="NI77" s="37"/>
      <c r="NJ77" s="37"/>
      <c r="NK77" s="37"/>
      <c r="NL77" s="37"/>
      <c r="NM77" s="37"/>
      <c r="NN77" s="37"/>
      <c r="NO77" s="37"/>
      <c r="NP77" s="37"/>
      <c r="NQ77" s="37"/>
      <c r="NR77" s="37"/>
      <c r="NS77" s="37"/>
      <c r="NT77" s="37"/>
      <c r="NU77" s="37"/>
      <c r="NV77" s="37"/>
      <c r="NW77" s="37"/>
      <c r="NX77" s="37"/>
      <c r="NY77" s="37"/>
      <c r="NZ77" s="37"/>
      <c r="OA77" s="37"/>
      <c r="OB77" s="37"/>
      <c r="OC77" s="37"/>
      <c r="OD77" s="37"/>
      <c r="OE77" s="37"/>
      <c r="OF77" s="37"/>
      <c r="OG77" s="37"/>
      <c r="OH77" s="37"/>
      <c r="OI77" s="37"/>
      <c r="OJ77" s="37"/>
      <c r="OK77" s="37"/>
      <c r="OL77" s="37"/>
      <c r="OM77" s="37"/>
      <c r="ON77" s="37"/>
      <c r="OO77" s="37"/>
      <c r="OP77" s="37"/>
      <c r="OQ77" s="37"/>
      <c r="OR77" s="37"/>
      <c r="OS77" s="37"/>
      <c r="OT77" s="37"/>
      <c r="OU77" s="37"/>
      <c r="OV77" s="37"/>
      <c r="OW77" s="37"/>
      <c r="OX77" s="37"/>
      <c r="OY77" s="37"/>
      <c r="OZ77" s="37"/>
      <c r="PA77" s="37"/>
      <c r="PB77" s="37"/>
      <c r="PC77" s="37"/>
      <c r="PD77" s="37"/>
      <c r="PE77" s="37"/>
      <c r="PF77" s="37"/>
      <c r="PG77" s="37"/>
      <c r="PH77" s="37"/>
      <c r="PI77" s="37"/>
      <c r="PJ77" s="37"/>
      <c r="PK77" s="37"/>
      <c r="PL77" s="37"/>
      <c r="PM77" s="37"/>
      <c r="PN77" s="37"/>
      <c r="PO77" s="37"/>
      <c r="PP77" s="37"/>
      <c r="PQ77" s="37"/>
      <c r="PR77" s="37"/>
      <c r="PS77" s="37"/>
      <c r="PT77" s="37"/>
      <c r="PU77" s="37"/>
      <c r="PV77" s="37"/>
      <c r="PW77" s="37"/>
      <c r="PX77" s="37"/>
      <c r="PY77" s="37"/>
      <c r="PZ77" s="37"/>
      <c r="QA77" s="37"/>
      <c r="QB77" s="37"/>
      <c r="QC77" s="37"/>
      <c r="QD77" s="37"/>
      <c r="QE77" s="37"/>
      <c r="QF77" s="37"/>
      <c r="QG77" s="37"/>
      <c r="QH77" s="37"/>
      <c r="QI77" s="37"/>
      <c r="QJ77" s="37"/>
      <c r="QK77" s="37"/>
      <c r="QL77" s="37"/>
      <c r="QM77" s="37"/>
      <c r="QN77" s="37"/>
      <c r="QO77" s="37"/>
      <c r="QP77" s="37"/>
      <c r="QQ77" s="37"/>
      <c r="QR77" s="37"/>
      <c r="QS77" s="37"/>
      <c r="QT77" s="37"/>
      <c r="QU77" s="37"/>
      <c r="QV77" s="37"/>
      <c r="QW77" s="37"/>
      <c r="QX77" s="37"/>
      <c r="QY77" s="37"/>
      <c r="QZ77" s="37"/>
      <c r="RA77" s="37"/>
      <c r="RB77" s="37"/>
      <c r="RC77" s="37"/>
      <c r="RD77" s="37"/>
      <c r="RE77" s="37"/>
      <c r="RF77" s="37"/>
      <c r="RG77" s="37"/>
      <c r="RH77" s="37"/>
      <c r="RI77" s="37"/>
      <c r="RJ77" s="37"/>
      <c r="RK77" s="37"/>
      <c r="RL77" s="37"/>
      <c r="RM77" s="37"/>
      <c r="RN77" s="37"/>
      <c r="RO77" s="37"/>
      <c r="RP77" s="37"/>
      <c r="RQ77" s="37"/>
      <c r="RR77" s="37"/>
      <c r="RS77" s="37"/>
      <c r="RT77" s="37"/>
      <c r="RU77" s="37"/>
      <c r="RV77" s="37"/>
      <c r="RW77" s="37"/>
      <c r="RX77" s="37"/>
      <c r="RY77" s="37"/>
      <c r="RZ77" s="37"/>
      <c r="SA77" s="37"/>
      <c r="SB77" s="37"/>
      <c r="SC77" s="37"/>
      <c r="SD77" s="37"/>
      <c r="SE77" s="37"/>
      <c r="SF77" s="37"/>
      <c r="SG77" s="37"/>
      <c r="SH77" s="37"/>
      <c r="SI77" s="37"/>
      <c r="SJ77" s="37"/>
      <c r="SK77" s="37"/>
      <c r="SL77" s="37"/>
      <c r="SM77" s="37"/>
      <c r="SN77" s="37"/>
      <c r="SO77" s="37"/>
      <c r="SP77" s="37"/>
      <c r="SQ77" s="37"/>
      <c r="SR77" s="37"/>
      <c r="SS77" s="37"/>
      <c r="ST77" s="37"/>
      <c r="SU77" s="37"/>
      <c r="SV77" s="37"/>
      <c r="SW77" s="37"/>
      <c r="SX77" s="37"/>
      <c r="SY77" s="37"/>
      <c r="SZ77" s="37"/>
      <c r="TA77" s="37"/>
      <c r="TB77" s="37"/>
      <c r="TC77" s="37"/>
      <c r="TD77" s="37"/>
      <c r="TE77" s="37"/>
      <c r="TF77" s="37"/>
      <c r="TG77" s="37"/>
      <c r="TH77" s="37"/>
      <c r="TI77" s="37"/>
      <c r="TJ77" s="37"/>
      <c r="TK77" s="37"/>
      <c r="TL77" s="37"/>
      <c r="TM77" s="37"/>
      <c r="TN77" s="37"/>
      <c r="TO77" s="37"/>
      <c r="TP77" s="37"/>
      <c r="TQ77" s="37"/>
      <c r="TR77" s="37"/>
      <c r="TS77" s="37"/>
      <c r="TT77" s="37"/>
      <c r="TU77" s="37"/>
      <c r="TV77" s="37"/>
      <c r="TW77" s="37"/>
      <c r="TX77" s="37"/>
      <c r="TY77" s="37"/>
      <c r="TZ77" s="37"/>
      <c r="UA77" s="37"/>
      <c r="UB77" s="37"/>
      <c r="UC77" s="37"/>
      <c r="UD77" s="37"/>
      <c r="UE77" s="37"/>
      <c r="UF77" s="37"/>
      <c r="UG77" s="37"/>
      <c r="UH77" s="37"/>
      <c r="UI77" s="37"/>
      <c r="UJ77" s="37"/>
      <c r="UK77" s="37"/>
      <c r="UL77" s="37"/>
      <c r="UM77" s="37"/>
      <c r="UN77" s="37"/>
      <c r="UO77" s="37"/>
      <c r="UP77" s="37"/>
      <c r="UQ77" s="37"/>
      <c r="UR77" s="37"/>
      <c r="US77" s="37"/>
      <c r="UT77" s="37"/>
      <c r="UU77" s="37"/>
      <c r="UV77" s="37"/>
      <c r="UW77" s="37"/>
      <c r="UX77" s="37"/>
      <c r="UY77" s="37"/>
      <c r="UZ77" s="37"/>
      <c r="VA77" s="37"/>
      <c r="VB77" s="37"/>
      <c r="VC77" s="37"/>
      <c r="VD77" s="37"/>
      <c r="VE77" s="37"/>
      <c r="VF77" s="37"/>
      <c r="VG77" s="37"/>
      <c r="VH77" s="37"/>
      <c r="VI77" s="37"/>
      <c r="VJ77" s="37"/>
      <c r="VK77" s="37"/>
      <c r="VL77" s="37"/>
      <c r="VM77" s="37"/>
      <c r="VN77" s="37"/>
      <c r="VO77" s="37"/>
      <c r="VP77" s="37"/>
      <c r="VQ77" s="37"/>
      <c r="VR77" s="37"/>
      <c r="VS77" s="37"/>
      <c r="VT77" s="37"/>
      <c r="VU77" s="37"/>
      <c r="VV77" s="37"/>
      <c r="VW77" s="37"/>
      <c r="VX77" s="37"/>
      <c r="VY77" s="37"/>
      <c r="VZ77" s="37"/>
      <c r="WA77" s="37"/>
      <c r="WB77" s="37"/>
      <c r="WC77" s="37"/>
      <c r="WD77" s="37"/>
      <c r="WE77" s="37"/>
      <c r="WF77" s="37"/>
      <c r="WG77" s="37"/>
      <c r="WH77" s="37"/>
      <c r="WI77" s="37"/>
      <c r="WJ77" s="37"/>
      <c r="WK77" s="37"/>
      <c r="WL77" s="37"/>
      <c r="WM77" s="37"/>
      <c r="WN77" s="37"/>
      <c r="WO77" s="37"/>
      <c r="WP77" s="37"/>
      <c r="WQ77" s="37"/>
      <c r="WR77" s="37"/>
      <c r="WS77" s="37"/>
      <c r="WT77" s="37"/>
      <c r="WU77" s="37"/>
      <c r="WV77" s="37"/>
      <c r="WW77" s="37"/>
      <c r="WX77" s="37"/>
      <c r="WY77" s="37"/>
      <c r="WZ77" s="37"/>
      <c r="XA77" s="37"/>
      <c r="XB77" s="37"/>
      <c r="XC77" s="37"/>
      <c r="XD77" s="37"/>
      <c r="XE77" s="37"/>
      <c r="XF77" s="37"/>
      <c r="XG77" s="37"/>
      <c r="XH77" s="37"/>
      <c r="XI77" s="37"/>
      <c r="XJ77" s="37"/>
      <c r="XK77" s="37"/>
      <c r="XL77" s="37"/>
      <c r="XM77" s="37"/>
      <c r="XN77" s="37"/>
      <c r="XO77" s="37"/>
      <c r="XP77" s="37"/>
      <c r="XQ77" s="37"/>
      <c r="XR77" s="37"/>
      <c r="XS77" s="37"/>
      <c r="XT77" s="37"/>
      <c r="XU77" s="37"/>
      <c r="XV77" s="37"/>
      <c r="XW77" s="37"/>
      <c r="XX77" s="37"/>
      <c r="XY77" s="37"/>
      <c r="XZ77" s="37"/>
      <c r="YA77" s="37"/>
      <c r="YB77" s="37"/>
      <c r="YC77" s="37"/>
      <c r="YD77" s="37"/>
      <c r="YE77" s="37"/>
      <c r="YF77" s="37"/>
      <c r="YG77" s="37"/>
      <c r="YH77" s="37"/>
      <c r="YI77" s="37"/>
      <c r="YJ77" s="37"/>
      <c r="YK77" s="37"/>
      <c r="YL77" s="37"/>
      <c r="YM77" s="37"/>
      <c r="YN77" s="37"/>
      <c r="YO77" s="37"/>
      <c r="YP77" s="37"/>
      <c r="YQ77" s="37"/>
      <c r="YR77" s="37"/>
      <c r="YS77" s="37"/>
      <c r="YT77" s="37"/>
      <c r="YU77" s="37"/>
      <c r="YV77" s="37"/>
      <c r="YW77" s="37"/>
      <c r="YX77" s="37"/>
      <c r="YY77" s="37"/>
      <c r="YZ77" s="37"/>
      <c r="ZA77" s="37"/>
      <c r="ZB77" s="37"/>
      <c r="ZC77" s="37"/>
      <c r="ZD77" s="37"/>
      <c r="ZE77" s="37"/>
      <c r="ZF77" s="37"/>
      <c r="ZG77" s="37"/>
      <c r="ZH77" s="37"/>
      <c r="ZI77" s="37"/>
      <c r="ZJ77" s="37"/>
      <c r="ZK77" s="37"/>
      <c r="ZL77" s="37"/>
      <c r="ZM77" s="37"/>
      <c r="ZN77" s="37"/>
      <c r="ZO77" s="37"/>
      <c r="ZP77" s="37"/>
      <c r="ZQ77" s="37"/>
      <c r="ZR77" s="37"/>
      <c r="ZS77" s="37"/>
      <c r="ZT77" s="37"/>
      <c r="ZU77" s="37"/>
      <c r="ZV77" s="37"/>
      <c r="ZW77" s="37"/>
      <c r="ZX77" s="37"/>
      <c r="ZY77" s="37"/>
      <c r="ZZ77" s="37"/>
      <c r="AAA77" s="37"/>
      <c r="AAB77" s="37"/>
      <c r="AAC77" s="37"/>
      <c r="AAD77" s="37"/>
      <c r="AAE77" s="37"/>
      <c r="AAF77" s="37"/>
      <c r="AAG77" s="37"/>
      <c r="AAH77" s="37"/>
      <c r="AAI77" s="37"/>
      <c r="AAJ77" s="37"/>
      <c r="AAK77" s="37"/>
      <c r="AAL77" s="37"/>
      <c r="AAM77" s="37"/>
      <c r="AAN77" s="37"/>
      <c r="AAO77" s="37"/>
      <c r="AAP77" s="37"/>
      <c r="AAQ77" s="37"/>
      <c r="AAR77" s="37"/>
      <c r="AAS77" s="37"/>
      <c r="AAT77" s="37"/>
      <c r="AAU77" s="37"/>
      <c r="AAV77" s="37"/>
      <c r="AAW77" s="37"/>
      <c r="AAX77" s="37"/>
      <c r="AAY77" s="37"/>
      <c r="AAZ77" s="37"/>
      <c r="ABA77" s="37"/>
      <c r="ABB77" s="37"/>
      <c r="ABC77" s="37"/>
      <c r="ABD77" s="37"/>
      <c r="ABE77" s="37"/>
      <c r="ABF77" s="37"/>
      <c r="ABG77" s="37"/>
      <c r="ABH77" s="37"/>
      <c r="ABI77" s="37"/>
      <c r="ABJ77" s="37"/>
      <c r="ABK77" s="37"/>
      <c r="ABL77" s="37"/>
      <c r="ABM77" s="37"/>
      <c r="ABN77" s="37"/>
      <c r="ABO77" s="37"/>
      <c r="ABP77" s="37"/>
      <c r="ABQ77" s="37"/>
      <c r="ABR77" s="37"/>
      <c r="ABS77" s="37"/>
      <c r="ABT77" s="37"/>
      <c r="ABU77" s="37"/>
      <c r="ABV77" s="37"/>
      <c r="ABW77" s="37"/>
      <c r="ABX77" s="37"/>
      <c r="ABY77" s="37"/>
      <c r="ABZ77" s="37"/>
      <c r="ACA77" s="37"/>
      <c r="ACB77" s="37"/>
      <c r="ACC77" s="37"/>
      <c r="ACD77" s="37"/>
      <c r="ACE77" s="37"/>
      <c r="ACF77" s="37"/>
      <c r="ACG77" s="37"/>
      <c r="ACH77" s="37"/>
      <c r="ACI77" s="37"/>
      <c r="ACJ77" s="37"/>
      <c r="ACK77" s="37"/>
      <c r="ACL77" s="37"/>
      <c r="ACM77" s="37"/>
      <c r="ACN77" s="37"/>
      <c r="ACO77" s="37"/>
      <c r="ACP77" s="37"/>
      <c r="ACQ77" s="37"/>
      <c r="ACR77" s="37"/>
      <c r="ACS77" s="37"/>
      <c r="ACT77" s="37"/>
      <c r="ACU77" s="37"/>
      <c r="ACV77" s="37"/>
      <c r="ACW77" s="37"/>
      <c r="ACX77" s="37"/>
      <c r="ACY77" s="37"/>
      <c r="ACZ77" s="37"/>
      <c r="ADA77" s="37"/>
      <c r="ADB77" s="37"/>
      <c r="ADC77" s="37"/>
      <c r="ADD77" s="37"/>
      <c r="ADE77" s="37"/>
      <c r="ADF77" s="37"/>
      <c r="ADG77" s="37"/>
      <c r="ADH77" s="37"/>
      <c r="ADI77" s="37"/>
      <c r="ADJ77" s="37"/>
      <c r="ADK77" s="37"/>
      <c r="ADL77" s="37"/>
      <c r="ADM77" s="37"/>
      <c r="ADN77" s="37"/>
      <c r="ADO77" s="37"/>
      <c r="ADP77" s="37"/>
      <c r="ADQ77" s="37"/>
      <c r="ADR77" s="37"/>
      <c r="ADS77" s="37"/>
      <c r="ADT77" s="37"/>
      <c r="ADU77" s="37"/>
      <c r="ADV77" s="37"/>
      <c r="ADW77" s="37"/>
      <c r="ADX77" s="37"/>
      <c r="ADY77" s="37"/>
      <c r="ADZ77" s="37"/>
      <c r="AEA77" s="37"/>
      <c r="AEB77" s="37"/>
      <c r="AEC77" s="37"/>
      <c r="AED77" s="37"/>
      <c r="AEE77" s="37"/>
      <c r="AEF77" s="37"/>
      <c r="AEG77" s="37"/>
      <c r="AEH77" s="37"/>
      <c r="AEI77" s="37"/>
      <c r="AEJ77" s="37"/>
      <c r="AEK77" s="37"/>
      <c r="AEL77" s="37"/>
      <c r="AEM77" s="37"/>
      <c r="AEN77" s="37"/>
      <c r="AEO77" s="37"/>
      <c r="AEP77" s="37"/>
      <c r="AEQ77" s="37"/>
      <c r="AER77" s="37"/>
      <c r="AES77" s="37"/>
      <c r="AET77" s="37"/>
      <c r="AEU77" s="37"/>
      <c r="AEV77" s="37"/>
      <c r="AEW77" s="37"/>
      <c r="AEX77" s="37"/>
      <c r="AEY77" s="37"/>
      <c r="AEZ77" s="37"/>
      <c r="AFA77" s="37"/>
      <c r="AFB77" s="37"/>
      <c r="AFC77" s="37"/>
      <c r="AFD77" s="37"/>
      <c r="AFE77" s="37"/>
      <c r="AFF77" s="37"/>
      <c r="AFG77" s="37"/>
      <c r="AFH77" s="37"/>
      <c r="AFI77" s="37"/>
      <c r="AFJ77" s="37"/>
      <c r="AFK77" s="37"/>
      <c r="AFL77" s="37"/>
      <c r="AFM77" s="37"/>
      <c r="AFN77" s="37"/>
      <c r="AFO77" s="37"/>
      <c r="AFP77" s="37"/>
      <c r="AFQ77" s="37"/>
      <c r="AFR77" s="37"/>
      <c r="AFS77" s="37"/>
      <c r="AFT77" s="37"/>
      <c r="AFU77" s="37"/>
      <c r="AFV77" s="37"/>
      <c r="AFW77" s="37"/>
      <c r="AFX77" s="37"/>
      <c r="AFY77" s="37"/>
      <c r="AFZ77" s="37"/>
      <c r="AGA77" s="37"/>
      <c r="AGB77" s="37"/>
      <c r="AGC77" s="37"/>
      <c r="AGD77" s="37"/>
      <c r="AGE77" s="37"/>
      <c r="AGF77" s="37"/>
      <c r="AGG77" s="37"/>
      <c r="AGH77" s="37"/>
      <c r="AGI77" s="37"/>
      <c r="AGJ77" s="37"/>
      <c r="AGK77" s="37"/>
      <c r="AGL77" s="37"/>
      <c r="AGM77" s="37"/>
      <c r="AGN77" s="37"/>
      <c r="AGO77" s="37"/>
      <c r="AGP77" s="37"/>
      <c r="AGQ77" s="37"/>
      <c r="AGR77" s="37"/>
      <c r="AGS77" s="37"/>
      <c r="AGT77" s="37"/>
      <c r="AGU77" s="37"/>
      <c r="AGV77" s="37"/>
      <c r="AGW77" s="37"/>
      <c r="AGX77" s="37"/>
      <c r="AGY77" s="37"/>
      <c r="AGZ77" s="37"/>
      <c r="AHA77" s="37"/>
      <c r="AHB77" s="37"/>
      <c r="AHC77" s="37"/>
      <c r="AHD77" s="37"/>
      <c r="AHE77" s="37"/>
      <c r="AHF77" s="37"/>
      <c r="AHG77" s="37"/>
      <c r="AHH77" s="37"/>
      <c r="AHI77" s="37"/>
      <c r="AHJ77" s="37"/>
      <c r="AHK77" s="37"/>
      <c r="AHL77" s="37"/>
      <c r="AHM77" s="37"/>
      <c r="AHN77" s="37"/>
      <c r="AHO77" s="37"/>
      <c r="AHP77" s="37"/>
      <c r="AHQ77" s="37"/>
      <c r="AHR77" s="37"/>
      <c r="AHS77" s="37"/>
      <c r="AHT77" s="37"/>
      <c r="AHU77" s="37"/>
      <c r="AHV77" s="37"/>
      <c r="AHW77" s="37"/>
      <c r="AHX77" s="37"/>
      <c r="AHY77" s="37"/>
      <c r="AHZ77" s="37"/>
      <c r="AIA77" s="37"/>
      <c r="AIB77" s="37"/>
      <c r="AIC77" s="37"/>
      <c r="AID77" s="37"/>
      <c r="AIE77" s="37"/>
      <c r="AIF77" s="37"/>
      <c r="AIG77" s="37"/>
      <c r="AIH77" s="37"/>
      <c r="AII77" s="37"/>
      <c r="AIJ77" s="37"/>
      <c r="AIK77" s="37"/>
      <c r="AIL77" s="37"/>
      <c r="AIM77" s="37"/>
      <c r="AIN77" s="37"/>
      <c r="AIO77" s="37"/>
      <c r="AIP77" s="37"/>
      <c r="AIQ77" s="37"/>
      <c r="AIR77" s="37"/>
      <c r="AIS77" s="37"/>
      <c r="AIT77" s="37"/>
      <c r="AIU77" s="37"/>
      <c r="AIV77" s="37"/>
      <c r="AIW77" s="37"/>
      <c r="AIX77" s="37"/>
      <c r="AIY77" s="37"/>
      <c r="AIZ77" s="37"/>
      <c r="AJA77" s="37"/>
      <c r="AJB77" s="37"/>
      <c r="AJC77" s="37"/>
      <c r="AJD77" s="37"/>
      <c r="AJE77" s="37"/>
      <c r="AJF77" s="37"/>
      <c r="AJG77" s="37"/>
      <c r="AJH77" s="37"/>
      <c r="AJI77" s="37"/>
      <c r="AJJ77" s="37"/>
      <c r="AJK77" s="37"/>
      <c r="AJL77" s="37"/>
      <c r="AJM77" s="37"/>
      <c r="AJN77" s="37"/>
      <c r="AJO77" s="37"/>
      <c r="AJP77" s="37"/>
      <c r="AJQ77" s="37"/>
      <c r="AJR77" s="37"/>
      <c r="AJS77" s="37"/>
      <c r="AJT77" s="37"/>
      <c r="AJU77" s="37"/>
      <c r="AJV77" s="37"/>
      <c r="AJW77" s="37"/>
      <c r="AJX77" s="37"/>
      <c r="AJY77" s="37"/>
      <c r="AJZ77" s="37"/>
      <c r="AKA77" s="37"/>
      <c r="AKB77" s="37"/>
      <c r="AKC77" s="37"/>
      <c r="AKD77" s="37"/>
      <c r="AKE77" s="37"/>
      <c r="AKF77" s="37"/>
      <c r="AKG77" s="37"/>
      <c r="AKH77" s="37"/>
      <c r="AKI77" s="37"/>
      <c r="AKJ77" s="37"/>
      <c r="AKK77" s="37"/>
      <c r="AKL77" s="37"/>
      <c r="AKM77" s="37"/>
      <c r="AKN77" s="37"/>
      <c r="AKO77" s="37"/>
      <c r="AKP77" s="37"/>
      <c r="AKQ77" s="37"/>
      <c r="AKR77" s="37"/>
      <c r="AKS77" s="37"/>
      <c r="AKT77" s="37"/>
      <c r="AKU77" s="37"/>
      <c r="AKV77" s="37"/>
      <c r="AKW77" s="37"/>
      <c r="AKX77" s="37"/>
      <c r="AKY77" s="37"/>
      <c r="AKZ77" s="37"/>
      <c r="ALA77" s="37"/>
      <c r="ALB77" s="37"/>
      <c r="ALC77" s="37"/>
      <c r="ALD77" s="37"/>
      <c r="ALE77" s="37"/>
      <c r="ALF77" s="37"/>
      <c r="ALG77" s="37"/>
      <c r="ALH77" s="37"/>
      <c r="ALI77" s="37"/>
      <c r="ALJ77" s="37"/>
      <c r="ALK77" s="37"/>
      <c r="ALL77" s="37"/>
      <c r="ALM77" s="37"/>
      <c r="ALN77" s="37"/>
      <c r="ALO77" s="37"/>
      <c r="ALP77" s="37"/>
      <c r="ALQ77" s="37"/>
      <c r="ALR77" s="37"/>
      <c r="ALS77" s="37"/>
      <c r="ALT77" s="37"/>
      <c r="ALU77" s="37"/>
      <c r="ALV77" s="37"/>
      <c r="ALW77" s="37"/>
      <c r="ALX77" s="37"/>
      <c r="ALY77" s="37"/>
      <c r="ALZ77" s="37"/>
      <c r="AMA77" s="37"/>
      <c r="AMB77" s="37"/>
      <c r="AMC77" s="37"/>
      <c r="AMD77" s="37"/>
      <c r="AME77" s="37"/>
      <c r="AMF77" s="37"/>
      <c r="AMG77" s="37"/>
      <c r="AMH77" s="37"/>
      <c r="AMI77" s="37"/>
      <c r="AMJ77" s="37"/>
      <c r="AMK77" s="37"/>
    </row>
    <row r="78" spans="1:1025" s="36" customFormat="1" x14ac:dyDescent="0.2">
      <c r="A78" s="266"/>
      <c r="B78" s="266"/>
      <c r="C78" s="266"/>
      <c r="D78" s="266"/>
      <c r="E78" s="42"/>
      <c r="F78" s="43"/>
      <c r="G78" s="46"/>
      <c r="H78" s="46"/>
      <c r="I78" s="46"/>
      <c r="J78" s="46"/>
      <c r="K78" s="43"/>
      <c r="L78" s="43"/>
      <c r="M78" s="39"/>
      <c r="N78" s="39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  <c r="IW78" s="37"/>
      <c r="IX78" s="37"/>
      <c r="IY78" s="37"/>
      <c r="IZ78" s="37"/>
      <c r="JA78" s="37"/>
      <c r="JB78" s="37"/>
      <c r="JC78" s="37"/>
      <c r="JD78" s="37"/>
      <c r="JE78" s="37"/>
      <c r="JF78" s="37"/>
      <c r="JG78" s="37"/>
      <c r="JH78" s="37"/>
      <c r="JI78" s="37"/>
      <c r="JJ78" s="37"/>
      <c r="JK78" s="37"/>
      <c r="JL78" s="37"/>
      <c r="JM78" s="37"/>
      <c r="JN78" s="37"/>
      <c r="JO78" s="37"/>
      <c r="JP78" s="37"/>
      <c r="JQ78" s="37"/>
      <c r="JR78" s="37"/>
      <c r="JS78" s="37"/>
      <c r="JT78" s="37"/>
      <c r="JU78" s="37"/>
      <c r="JV78" s="37"/>
      <c r="JW78" s="37"/>
      <c r="JX78" s="37"/>
      <c r="JY78" s="37"/>
      <c r="JZ78" s="37"/>
      <c r="KA78" s="37"/>
      <c r="KB78" s="37"/>
      <c r="KC78" s="37"/>
      <c r="KD78" s="37"/>
      <c r="KE78" s="37"/>
      <c r="KF78" s="37"/>
      <c r="KG78" s="37"/>
      <c r="KH78" s="37"/>
      <c r="KI78" s="37"/>
      <c r="KJ78" s="37"/>
      <c r="KK78" s="37"/>
      <c r="KL78" s="37"/>
      <c r="KM78" s="37"/>
      <c r="KN78" s="37"/>
      <c r="KO78" s="37"/>
      <c r="KP78" s="37"/>
      <c r="KQ78" s="37"/>
      <c r="KR78" s="37"/>
      <c r="KS78" s="37"/>
      <c r="KT78" s="37"/>
      <c r="KU78" s="37"/>
      <c r="KV78" s="37"/>
      <c r="KW78" s="37"/>
      <c r="KX78" s="37"/>
      <c r="KY78" s="37"/>
      <c r="KZ78" s="37"/>
      <c r="LA78" s="37"/>
      <c r="LB78" s="37"/>
      <c r="LC78" s="37"/>
      <c r="LD78" s="37"/>
      <c r="LE78" s="37"/>
      <c r="LF78" s="37"/>
      <c r="LG78" s="37"/>
      <c r="LH78" s="37"/>
      <c r="LI78" s="37"/>
      <c r="LJ78" s="37"/>
      <c r="LK78" s="37"/>
      <c r="LL78" s="37"/>
      <c r="LM78" s="37"/>
      <c r="LN78" s="37"/>
      <c r="LO78" s="37"/>
      <c r="LP78" s="37"/>
      <c r="LQ78" s="37"/>
      <c r="LR78" s="37"/>
      <c r="LS78" s="37"/>
      <c r="LT78" s="37"/>
      <c r="LU78" s="37"/>
      <c r="LV78" s="37"/>
      <c r="LW78" s="37"/>
      <c r="LX78" s="37"/>
      <c r="LY78" s="37"/>
      <c r="LZ78" s="37"/>
      <c r="MA78" s="37"/>
      <c r="MB78" s="37"/>
      <c r="MC78" s="37"/>
      <c r="MD78" s="37"/>
      <c r="ME78" s="37"/>
      <c r="MF78" s="37"/>
      <c r="MG78" s="37"/>
      <c r="MH78" s="37"/>
      <c r="MI78" s="37"/>
      <c r="MJ78" s="37"/>
      <c r="MK78" s="37"/>
      <c r="ML78" s="37"/>
      <c r="MM78" s="37"/>
      <c r="MN78" s="37"/>
      <c r="MO78" s="37"/>
      <c r="MP78" s="37"/>
      <c r="MQ78" s="37"/>
      <c r="MR78" s="37"/>
      <c r="MS78" s="37"/>
      <c r="MT78" s="37"/>
      <c r="MU78" s="37"/>
      <c r="MV78" s="37"/>
      <c r="MW78" s="37"/>
      <c r="MX78" s="37"/>
      <c r="MY78" s="37"/>
      <c r="MZ78" s="37"/>
      <c r="NA78" s="37"/>
      <c r="NB78" s="37"/>
      <c r="NC78" s="37"/>
      <c r="ND78" s="37"/>
      <c r="NE78" s="37"/>
      <c r="NF78" s="37"/>
      <c r="NG78" s="37"/>
      <c r="NH78" s="37"/>
      <c r="NI78" s="37"/>
      <c r="NJ78" s="37"/>
      <c r="NK78" s="37"/>
      <c r="NL78" s="37"/>
      <c r="NM78" s="37"/>
      <c r="NN78" s="37"/>
      <c r="NO78" s="37"/>
      <c r="NP78" s="37"/>
      <c r="NQ78" s="37"/>
      <c r="NR78" s="37"/>
      <c r="NS78" s="37"/>
      <c r="NT78" s="37"/>
      <c r="NU78" s="37"/>
      <c r="NV78" s="37"/>
      <c r="NW78" s="37"/>
      <c r="NX78" s="37"/>
      <c r="NY78" s="37"/>
      <c r="NZ78" s="37"/>
      <c r="OA78" s="37"/>
      <c r="OB78" s="37"/>
      <c r="OC78" s="37"/>
      <c r="OD78" s="37"/>
      <c r="OE78" s="37"/>
      <c r="OF78" s="37"/>
      <c r="OG78" s="37"/>
      <c r="OH78" s="37"/>
      <c r="OI78" s="37"/>
      <c r="OJ78" s="37"/>
      <c r="OK78" s="37"/>
      <c r="OL78" s="37"/>
      <c r="OM78" s="37"/>
      <c r="ON78" s="37"/>
      <c r="OO78" s="37"/>
      <c r="OP78" s="37"/>
      <c r="OQ78" s="37"/>
      <c r="OR78" s="37"/>
      <c r="OS78" s="37"/>
      <c r="OT78" s="37"/>
      <c r="OU78" s="37"/>
      <c r="OV78" s="37"/>
      <c r="OW78" s="37"/>
      <c r="OX78" s="37"/>
      <c r="OY78" s="37"/>
      <c r="OZ78" s="37"/>
      <c r="PA78" s="37"/>
      <c r="PB78" s="37"/>
      <c r="PC78" s="37"/>
      <c r="PD78" s="37"/>
      <c r="PE78" s="37"/>
      <c r="PF78" s="37"/>
      <c r="PG78" s="37"/>
      <c r="PH78" s="37"/>
      <c r="PI78" s="37"/>
      <c r="PJ78" s="37"/>
      <c r="PK78" s="37"/>
      <c r="PL78" s="37"/>
      <c r="PM78" s="37"/>
      <c r="PN78" s="37"/>
      <c r="PO78" s="37"/>
      <c r="PP78" s="37"/>
      <c r="PQ78" s="37"/>
      <c r="PR78" s="37"/>
      <c r="PS78" s="37"/>
      <c r="PT78" s="37"/>
      <c r="PU78" s="37"/>
      <c r="PV78" s="37"/>
      <c r="PW78" s="37"/>
      <c r="PX78" s="37"/>
      <c r="PY78" s="37"/>
      <c r="PZ78" s="37"/>
      <c r="QA78" s="37"/>
      <c r="QB78" s="37"/>
      <c r="QC78" s="37"/>
      <c r="QD78" s="37"/>
      <c r="QE78" s="37"/>
      <c r="QF78" s="37"/>
      <c r="QG78" s="37"/>
      <c r="QH78" s="37"/>
      <c r="QI78" s="37"/>
      <c r="QJ78" s="37"/>
      <c r="QK78" s="37"/>
      <c r="QL78" s="37"/>
      <c r="QM78" s="37"/>
      <c r="QN78" s="37"/>
      <c r="QO78" s="37"/>
      <c r="QP78" s="37"/>
      <c r="QQ78" s="37"/>
      <c r="QR78" s="37"/>
      <c r="QS78" s="37"/>
      <c r="QT78" s="37"/>
      <c r="QU78" s="37"/>
      <c r="QV78" s="37"/>
      <c r="QW78" s="37"/>
      <c r="QX78" s="37"/>
      <c r="QY78" s="37"/>
      <c r="QZ78" s="37"/>
      <c r="RA78" s="37"/>
      <c r="RB78" s="37"/>
      <c r="RC78" s="37"/>
      <c r="RD78" s="37"/>
      <c r="RE78" s="37"/>
      <c r="RF78" s="37"/>
      <c r="RG78" s="37"/>
      <c r="RH78" s="37"/>
      <c r="RI78" s="37"/>
      <c r="RJ78" s="37"/>
      <c r="RK78" s="37"/>
      <c r="RL78" s="37"/>
      <c r="RM78" s="37"/>
      <c r="RN78" s="37"/>
      <c r="RO78" s="37"/>
      <c r="RP78" s="37"/>
      <c r="RQ78" s="37"/>
      <c r="RR78" s="37"/>
      <c r="RS78" s="37"/>
      <c r="RT78" s="37"/>
      <c r="RU78" s="37"/>
      <c r="RV78" s="37"/>
      <c r="RW78" s="37"/>
      <c r="RX78" s="37"/>
      <c r="RY78" s="37"/>
      <c r="RZ78" s="37"/>
      <c r="SA78" s="37"/>
      <c r="SB78" s="37"/>
      <c r="SC78" s="37"/>
      <c r="SD78" s="37"/>
      <c r="SE78" s="37"/>
      <c r="SF78" s="37"/>
      <c r="SG78" s="37"/>
      <c r="SH78" s="37"/>
      <c r="SI78" s="37"/>
      <c r="SJ78" s="37"/>
      <c r="SK78" s="37"/>
      <c r="SL78" s="37"/>
      <c r="SM78" s="37"/>
      <c r="SN78" s="37"/>
      <c r="SO78" s="37"/>
      <c r="SP78" s="37"/>
      <c r="SQ78" s="37"/>
      <c r="SR78" s="37"/>
      <c r="SS78" s="37"/>
      <c r="ST78" s="37"/>
      <c r="SU78" s="37"/>
      <c r="SV78" s="37"/>
      <c r="SW78" s="37"/>
      <c r="SX78" s="37"/>
      <c r="SY78" s="37"/>
      <c r="SZ78" s="37"/>
      <c r="TA78" s="37"/>
      <c r="TB78" s="37"/>
      <c r="TC78" s="37"/>
      <c r="TD78" s="37"/>
      <c r="TE78" s="37"/>
      <c r="TF78" s="37"/>
      <c r="TG78" s="37"/>
      <c r="TH78" s="37"/>
      <c r="TI78" s="37"/>
      <c r="TJ78" s="37"/>
      <c r="TK78" s="37"/>
      <c r="TL78" s="37"/>
      <c r="TM78" s="37"/>
      <c r="TN78" s="37"/>
      <c r="TO78" s="37"/>
      <c r="TP78" s="37"/>
      <c r="TQ78" s="37"/>
      <c r="TR78" s="37"/>
      <c r="TS78" s="37"/>
      <c r="TT78" s="37"/>
      <c r="TU78" s="37"/>
      <c r="TV78" s="37"/>
      <c r="TW78" s="37"/>
      <c r="TX78" s="37"/>
      <c r="TY78" s="37"/>
      <c r="TZ78" s="37"/>
      <c r="UA78" s="37"/>
      <c r="UB78" s="37"/>
      <c r="UC78" s="37"/>
      <c r="UD78" s="37"/>
      <c r="UE78" s="37"/>
      <c r="UF78" s="37"/>
      <c r="UG78" s="37"/>
      <c r="UH78" s="37"/>
      <c r="UI78" s="37"/>
      <c r="UJ78" s="37"/>
      <c r="UK78" s="37"/>
      <c r="UL78" s="37"/>
      <c r="UM78" s="37"/>
      <c r="UN78" s="37"/>
      <c r="UO78" s="37"/>
      <c r="UP78" s="37"/>
      <c r="UQ78" s="37"/>
      <c r="UR78" s="37"/>
      <c r="US78" s="37"/>
      <c r="UT78" s="37"/>
      <c r="UU78" s="37"/>
      <c r="UV78" s="37"/>
      <c r="UW78" s="37"/>
      <c r="UX78" s="37"/>
      <c r="UY78" s="37"/>
      <c r="UZ78" s="37"/>
      <c r="VA78" s="37"/>
      <c r="VB78" s="37"/>
      <c r="VC78" s="37"/>
      <c r="VD78" s="37"/>
      <c r="VE78" s="37"/>
      <c r="VF78" s="37"/>
      <c r="VG78" s="37"/>
      <c r="VH78" s="37"/>
      <c r="VI78" s="37"/>
      <c r="VJ78" s="37"/>
      <c r="VK78" s="37"/>
      <c r="VL78" s="37"/>
      <c r="VM78" s="37"/>
      <c r="VN78" s="37"/>
      <c r="VO78" s="37"/>
      <c r="VP78" s="37"/>
      <c r="VQ78" s="37"/>
      <c r="VR78" s="37"/>
      <c r="VS78" s="37"/>
      <c r="VT78" s="37"/>
      <c r="VU78" s="37"/>
      <c r="VV78" s="37"/>
      <c r="VW78" s="37"/>
      <c r="VX78" s="37"/>
      <c r="VY78" s="37"/>
      <c r="VZ78" s="37"/>
      <c r="WA78" s="37"/>
      <c r="WB78" s="37"/>
      <c r="WC78" s="37"/>
      <c r="WD78" s="37"/>
      <c r="WE78" s="37"/>
      <c r="WF78" s="37"/>
      <c r="WG78" s="37"/>
      <c r="WH78" s="37"/>
      <c r="WI78" s="37"/>
      <c r="WJ78" s="37"/>
      <c r="WK78" s="37"/>
      <c r="WL78" s="37"/>
      <c r="WM78" s="37"/>
      <c r="WN78" s="37"/>
      <c r="WO78" s="37"/>
      <c r="WP78" s="37"/>
      <c r="WQ78" s="37"/>
      <c r="WR78" s="37"/>
      <c r="WS78" s="37"/>
      <c r="WT78" s="37"/>
      <c r="WU78" s="37"/>
      <c r="WV78" s="37"/>
      <c r="WW78" s="37"/>
      <c r="WX78" s="37"/>
      <c r="WY78" s="37"/>
      <c r="WZ78" s="37"/>
      <c r="XA78" s="37"/>
      <c r="XB78" s="37"/>
      <c r="XC78" s="37"/>
      <c r="XD78" s="37"/>
      <c r="XE78" s="37"/>
      <c r="XF78" s="37"/>
      <c r="XG78" s="37"/>
      <c r="XH78" s="37"/>
      <c r="XI78" s="37"/>
      <c r="XJ78" s="37"/>
      <c r="XK78" s="37"/>
      <c r="XL78" s="37"/>
      <c r="XM78" s="37"/>
      <c r="XN78" s="37"/>
      <c r="XO78" s="37"/>
      <c r="XP78" s="37"/>
      <c r="XQ78" s="37"/>
      <c r="XR78" s="37"/>
      <c r="XS78" s="37"/>
      <c r="XT78" s="37"/>
      <c r="XU78" s="37"/>
      <c r="XV78" s="37"/>
      <c r="XW78" s="37"/>
      <c r="XX78" s="37"/>
      <c r="XY78" s="37"/>
      <c r="XZ78" s="37"/>
      <c r="YA78" s="37"/>
      <c r="YB78" s="37"/>
      <c r="YC78" s="37"/>
      <c r="YD78" s="37"/>
      <c r="YE78" s="37"/>
      <c r="YF78" s="37"/>
      <c r="YG78" s="37"/>
      <c r="YH78" s="37"/>
      <c r="YI78" s="37"/>
      <c r="YJ78" s="37"/>
      <c r="YK78" s="37"/>
      <c r="YL78" s="37"/>
      <c r="YM78" s="37"/>
      <c r="YN78" s="37"/>
      <c r="YO78" s="37"/>
      <c r="YP78" s="37"/>
      <c r="YQ78" s="37"/>
      <c r="YR78" s="37"/>
      <c r="YS78" s="37"/>
      <c r="YT78" s="37"/>
      <c r="YU78" s="37"/>
      <c r="YV78" s="37"/>
      <c r="YW78" s="37"/>
      <c r="YX78" s="37"/>
      <c r="YY78" s="37"/>
      <c r="YZ78" s="37"/>
      <c r="ZA78" s="37"/>
      <c r="ZB78" s="37"/>
      <c r="ZC78" s="37"/>
      <c r="ZD78" s="37"/>
      <c r="ZE78" s="37"/>
      <c r="ZF78" s="37"/>
      <c r="ZG78" s="37"/>
      <c r="ZH78" s="37"/>
      <c r="ZI78" s="37"/>
      <c r="ZJ78" s="37"/>
      <c r="ZK78" s="37"/>
      <c r="ZL78" s="37"/>
      <c r="ZM78" s="37"/>
      <c r="ZN78" s="37"/>
      <c r="ZO78" s="37"/>
      <c r="ZP78" s="37"/>
      <c r="ZQ78" s="37"/>
      <c r="ZR78" s="37"/>
      <c r="ZS78" s="37"/>
      <c r="ZT78" s="37"/>
      <c r="ZU78" s="37"/>
      <c r="ZV78" s="37"/>
      <c r="ZW78" s="37"/>
      <c r="ZX78" s="37"/>
      <c r="ZY78" s="37"/>
      <c r="ZZ78" s="37"/>
      <c r="AAA78" s="37"/>
      <c r="AAB78" s="37"/>
      <c r="AAC78" s="37"/>
      <c r="AAD78" s="37"/>
      <c r="AAE78" s="37"/>
      <c r="AAF78" s="37"/>
      <c r="AAG78" s="37"/>
      <c r="AAH78" s="37"/>
      <c r="AAI78" s="37"/>
      <c r="AAJ78" s="37"/>
      <c r="AAK78" s="37"/>
      <c r="AAL78" s="37"/>
      <c r="AAM78" s="37"/>
      <c r="AAN78" s="37"/>
      <c r="AAO78" s="37"/>
      <c r="AAP78" s="37"/>
      <c r="AAQ78" s="37"/>
      <c r="AAR78" s="37"/>
      <c r="AAS78" s="37"/>
      <c r="AAT78" s="37"/>
      <c r="AAU78" s="37"/>
      <c r="AAV78" s="37"/>
      <c r="AAW78" s="37"/>
      <c r="AAX78" s="37"/>
      <c r="AAY78" s="37"/>
      <c r="AAZ78" s="37"/>
      <c r="ABA78" s="37"/>
      <c r="ABB78" s="37"/>
      <c r="ABC78" s="37"/>
      <c r="ABD78" s="37"/>
      <c r="ABE78" s="37"/>
      <c r="ABF78" s="37"/>
      <c r="ABG78" s="37"/>
      <c r="ABH78" s="37"/>
      <c r="ABI78" s="37"/>
      <c r="ABJ78" s="37"/>
      <c r="ABK78" s="37"/>
      <c r="ABL78" s="37"/>
      <c r="ABM78" s="37"/>
      <c r="ABN78" s="37"/>
      <c r="ABO78" s="37"/>
      <c r="ABP78" s="37"/>
      <c r="ABQ78" s="37"/>
      <c r="ABR78" s="37"/>
      <c r="ABS78" s="37"/>
      <c r="ABT78" s="37"/>
      <c r="ABU78" s="37"/>
      <c r="ABV78" s="37"/>
      <c r="ABW78" s="37"/>
      <c r="ABX78" s="37"/>
      <c r="ABY78" s="37"/>
      <c r="ABZ78" s="37"/>
      <c r="ACA78" s="37"/>
      <c r="ACB78" s="37"/>
      <c r="ACC78" s="37"/>
      <c r="ACD78" s="37"/>
      <c r="ACE78" s="37"/>
      <c r="ACF78" s="37"/>
      <c r="ACG78" s="37"/>
      <c r="ACH78" s="37"/>
      <c r="ACI78" s="37"/>
      <c r="ACJ78" s="37"/>
      <c r="ACK78" s="37"/>
      <c r="ACL78" s="37"/>
      <c r="ACM78" s="37"/>
      <c r="ACN78" s="37"/>
      <c r="ACO78" s="37"/>
      <c r="ACP78" s="37"/>
      <c r="ACQ78" s="37"/>
      <c r="ACR78" s="37"/>
      <c r="ACS78" s="37"/>
      <c r="ACT78" s="37"/>
      <c r="ACU78" s="37"/>
      <c r="ACV78" s="37"/>
      <c r="ACW78" s="37"/>
      <c r="ACX78" s="37"/>
      <c r="ACY78" s="37"/>
      <c r="ACZ78" s="37"/>
      <c r="ADA78" s="37"/>
      <c r="ADB78" s="37"/>
      <c r="ADC78" s="37"/>
      <c r="ADD78" s="37"/>
      <c r="ADE78" s="37"/>
      <c r="ADF78" s="37"/>
      <c r="ADG78" s="37"/>
      <c r="ADH78" s="37"/>
      <c r="ADI78" s="37"/>
      <c r="ADJ78" s="37"/>
      <c r="ADK78" s="37"/>
      <c r="ADL78" s="37"/>
      <c r="ADM78" s="37"/>
      <c r="ADN78" s="37"/>
      <c r="ADO78" s="37"/>
      <c r="ADP78" s="37"/>
      <c r="ADQ78" s="37"/>
      <c r="ADR78" s="37"/>
      <c r="ADS78" s="37"/>
      <c r="ADT78" s="37"/>
      <c r="ADU78" s="37"/>
      <c r="ADV78" s="37"/>
      <c r="ADW78" s="37"/>
      <c r="ADX78" s="37"/>
      <c r="ADY78" s="37"/>
      <c r="ADZ78" s="37"/>
      <c r="AEA78" s="37"/>
      <c r="AEB78" s="37"/>
      <c r="AEC78" s="37"/>
      <c r="AED78" s="37"/>
      <c r="AEE78" s="37"/>
      <c r="AEF78" s="37"/>
      <c r="AEG78" s="37"/>
      <c r="AEH78" s="37"/>
      <c r="AEI78" s="37"/>
      <c r="AEJ78" s="37"/>
      <c r="AEK78" s="37"/>
      <c r="AEL78" s="37"/>
      <c r="AEM78" s="37"/>
      <c r="AEN78" s="37"/>
      <c r="AEO78" s="37"/>
      <c r="AEP78" s="37"/>
      <c r="AEQ78" s="37"/>
      <c r="AER78" s="37"/>
      <c r="AES78" s="37"/>
      <c r="AET78" s="37"/>
      <c r="AEU78" s="37"/>
      <c r="AEV78" s="37"/>
      <c r="AEW78" s="37"/>
      <c r="AEX78" s="37"/>
      <c r="AEY78" s="37"/>
      <c r="AEZ78" s="37"/>
      <c r="AFA78" s="37"/>
      <c r="AFB78" s="37"/>
      <c r="AFC78" s="37"/>
      <c r="AFD78" s="37"/>
      <c r="AFE78" s="37"/>
      <c r="AFF78" s="37"/>
      <c r="AFG78" s="37"/>
      <c r="AFH78" s="37"/>
      <c r="AFI78" s="37"/>
      <c r="AFJ78" s="37"/>
      <c r="AFK78" s="37"/>
      <c r="AFL78" s="37"/>
      <c r="AFM78" s="37"/>
      <c r="AFN78" s="37"/>
      <c r="AFO78" s="37"/>
      <c r="AFP78" s="37"/>
      <c r="AFQ78" s="37"/>
      <c r="AFR78" s="37"/>
      <c r="AFS78" s="37"/>
      <c r="AFT78" s="37"/>
      <c r="AFU78" s="37"/>
      <c r="AFV78" s="37"/>
      <c r="AFW78" s="37"/>
      <c r="AFX78" s="37"/>
      <c r="AFY78" s="37"/>
      <c r="AFZ78" s="37"/>
      <c r="AGA78" s="37"/>
      <c r="AGB78" s="37"/>
      <c r="AGC78" s="37"/>
      <c r="AGD78" s="37"/>
      <c r="AGE78" s="37"/>
      <c r="AGF78" s="37"/>
      <c r="AGG78" s="37"/>
      <c r="AGH78" s="37"/>
      <c r="AGI78" s="37"/>
      <c r="AGJ78" s="37"/>
      <c r="AGK78" s="37"/>
      <c r="AGL78" s="37"/>
      <c r="AGM78" s="37"/>
      <c r="AGN78" s="37"/>
      <c r="AGO78" s="37"/>
      <c r="AGP78" s="37"/>
      <c r="AGQ78" s="37"/>
      <c r="AGR78" s="37"/>
      <c r="AGS78" s="37"/>
      <c r="AGT78" s="37"/>
      <c r="AGU78" s="37"/>
      <c r="AGV78" s="37"/>
      <c r="AGW78" s="37"/>
      <c r="AGX78" s="37"/>
      <c r="AGY78" s="37"/>
      <c r="AGZ78" s="37"/>
      <c r="AHA78" s="37"/>
      <c r="AHB78" s="37"/>
      <c r="AHC78" s="37"/>
      <c r="AHD78" s="37"/>
      <c r="AHE78" s="37"/>
      <c r="AHF78" s="37"/>
      <c r="AHG78" s="37"/>
      <c r="AHH78" s="37"/>
      <c r="AHI78" s="37"/>
      <c r="AHJ78" s="37"/>
      <c r="AHK78" s="37"/>
      <c r="AHL78" s="37"/>
      <c r="AHM78" s="37"/>
      <c r="AHN78" s="37"/>
      <c r="AHO78" s="37"/>
      <c r="AHP78" s="37"/>
      <c r="AHQ78" s="37"/>
      <c r="AHR78" s="37"/>
      <c r="AHS78" s="37"/>
      <c r="AHT78" s="37"/>
      <c r="AHU78" s="37"/>
      <c r="AHV78" s="37"/>
      <c r="AHW78" s="37"/>
      <c r="AHX78" s="37"/>
      <c r="AHY78" s="37"/>
      <c r="AHZ78" s="37"/>
      <c r="AIA78" s="37"/>
      <c r="AIB78" s="37"/>
      <c r="AIC78" s="37"/>
      <c r="AID78" s="37"/>
      <c r="AIE78" s="37"/>
      <c r="AIF78" s="37"/>
      <c r="AIG78" s="37"/>
      <c r="AIH78" s="37"/>
      <c r="AII78" s="37"/>
      <c r="AIJ78" s="37"/>
      <c r="AIK78" s="37"/>
      <c r="AIL78" s="37"/>
      <c r="AIM78" s="37"/>
      <c r="AIN78" s="37"/>
      <c r="AIO78" s="37"/>
      <c r="AIP78" s="37"/>
      <c r="AIQ78" s="37"/>
      <c r="AIR78" s="37"/>
      <c r="AIS78" s="37"/>
      <c r="AIT78" s="37"/>
      <c r="AIU78" s="37"/>
      <c r="AIV78" s="37"/>
      <c r="AIW78" s="37"/>
      <c r="AIX78" s="37"/>
      <c r="AIY78" s="37"/>
      <c r="AIZ78" s="37"/>
      <c r="AJA78" s="37"/>
      <c r="AJB78" s="37"/>
      <c r="AJC78" s="37"/>
      <c r="AJD78" s="37"/>
      <c r="AJE78" s="37"/>
      <c r="AJF78" s="37"/>
      <c r="AJG78" s="37"/>
      <c r="AJH78" s="37"/>
      <c r="AJI78" s="37"/>
      <c r="AJJ78" s="37"/>
      <c r="AJK78" s="37"/>
      <c r="AJL78" s="37"/>
      <c r="AJM78" s="37"/>
      <c r="AJN78" s="37"/>
      <c r="AJO78" s="37"/>
      <c r="AJP78" s="37"/>
      <c r="AJQ78" s="37"/>
      <c r="AJR78" s="37"/>
      <c r="AJS78" s="37"/>
      <c r="AJT78" s="37"/>
      <c r="AJU78" s="37"/>
      <c r="AJV78" s="37"/>
      <c r="AJW78" s="37"/>
      <c r="AJX78" s="37"/>
      <c r="AJY78" s="37"/>
      <c r="AJZ78" s="37"/>
      <c r="AKA78" s="37"/>
      <c r="AKB78" s="37"/>
      <c r="AKC78" s="37"/>
      <c r="AKD78" s="37"/>
      <c r="AKE78" s="37"/>
      <c r="AKF78" s="37"/>
      <c r="AKG78" s="37"/>
      <c r="AKH78" s="37"/>
      <c r="AKI78" s="37"/>
      <c r="AKJ78" s="37"/>
      <c r="AKK78" s="37"/>
      <c r="AKL78" s="37"/>
      <c r="AKM78" s="37"/>
      <c r="AKN78" s="37"/>
      <c r="AKO78" s="37"/>
      <c r="AKP78" s="37"/>
      <c r="AKQ78" s="37"/>
      <c r="AKR78" s="37"/>
      <c r="AKS78" s="37"/>
      <c r="AKT78" s="37"/>
      <c r="AKU78" s="37"/>
      <c r="AKV78" s="37"/>
      <c r="AKW78" s="37"/>
      <c r="AKX78" s="37"/>
      <c r="AKY78" s="37"/>
      <c r="AKZ78" s="37"/>
      <c r="ALA78" s="37"/>
      <c r="ALB78" s="37"/>
      <c r="ALC78" s="37"/>
      <c r="ALD78" s="37"/>
      <c r="ALE78" s="37"/>
      <c r="ALF78" s="37"/>
      <c r="ALG78" s="37"/>
      <c r="ALH78" s="37"/>
      <c r="ALI78" s="37"/>
      <c r="ALJ78" s="37"/>
      <c r="ALK78" s="37"/>
      <c r="ALL78" s="37"/>
      <c r="ALM78" s="37"/>
      <c r="ALN78" s="37"/>
      <c r="ALO78" s="37"/>
      <c r="ALP78" s="37"/>
      <c r="ALQ78" s="37"/>
      <c r="ALR78" s="37"/>
      <c r="ALS78" s="37"/>
      <c r="ALT78" s="37"/>
      <c r="ALU78" s="37"/>
      <c r="ALV78" s="37"/>
      <c r="ALW78" s="37"/>
      <c r="ALX78" s="37"/>
      <c r="ALY78" s="37"/>
      <c r="ALZ78" s="37"/>
      <c r="AMA78" s="37"/>
      <c r="AMB78" s="37"/>
      <c r="AMC78" s="37"/>
      <c r="AMD78" s="37"/>
      <c r="AME78" s="37"/>
      <c r="AMF78" s="37"/>
      <c r="AMG78" s="37"/>
      <c r="AMH78" s="37"/>
      <c r="AMI78" s="37"/>
      <c r="AMJ78" s="37"/>
      <c r="AMK78" s="37"/>
    </row>
    <row r="79" spans="1:1025" s="36" customFormat="1" ht="15" customHeight="1" x14ac:dyDescent="0.2">
      <c r="A79" s="46"/>
      <c r="B79" s="46"/>
      <c r="C79" s="46"/>
      <c r="D79" s="46"/>
      <c r="E79" s="42"/>
      <c r="F79" s="43"/>
      <c r="G79" s="266"/>
      <c r="H79" s="266"/>
      <c r="I79" s="266"/>
      <c r="J79" s="266"/>
      <c r="K79" s="43"/>
      <c r="L79" s="43"/>
      <c r="M79" s="39"/>
      <c r="N79" s="39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  <c r="IW79" s="37"/>
      <c r="IX79" s="37"/>
      <c r="IY79" s="37"/>
      <c r="IZ79" s="37"/>
      <c r="JA79" s="37"/>
      <c r="JB79" s="37"/>
      <c r="JC79" s="37"/>
      <c r="JD79" s="37"/>
      <c r="JE79" s="37"/>
      <c r="JF79" s="37"/>
      <c r="JG79" s="37"/>
      <c r="JH79" s="37"/>
      <c r="JI79" s="37"/>
      <c r="JJ79" s="37"/>
      <c r="JK79" s="37"/>
      <c r="JL79" s="37"/>
      <c r="JM79" s="37"/>
      <c r="JN79" s="37"/>
      <c r="JO79" s="37"/>
      <c r="JP79" s="37"/>
      <c r="JQ79" s="37"/>
      <c r="JR79" s="37"/>
      <c r="JS79" s="37"/>
      <c r="JT79" s="37"/>
      <c r="JU79" s="37"/>
      <c r="JV79" s="37"/>
      <c r="JW79" s="37"/>
      <c r="JX79" s="37"/>
      <c r="JY79" s="37"/>
      <c r="JZ79" s="37"/>
      <c r="KA79" s="37"/>
      <c r="KB79" s="37"/>
      <c r="KC79" s="37"/>
      <c r="KD79" s="37"/>
      <c r="KE79" s="37"/>
      <c r="KF79" s="37"/>
      <c r="KG79" s="37"/>
      <c r="KH79" s="37"/>
      <c r="KI79" s="37"/>
      <c r="KJ79" s="37"/>
      <c r="KK79" s="37"/>
      <c r="KL79" s="37"/>
      <c r="KM79" s="37"/>
      <c r="KN79" s="37"/>
      <c r="KO79" s="37"/>
      <c r="KP79" s="37"/>
      <c r="KQ79" s="37"/>
      <c r="KR79" s="37"/>
      <c r="KS79" s="37"/>
      <c r="KT79" s="37"/>
      <c r="KU79" s="37"/>
      <c r="KV79" s="37"/>
      <c r="KW79" s="37"/>
      <c r="KX79" s="37"/>
      <c r="KY79" s="37"/>
      <c r="KZ79" s="37"/>
      <c r="LA79" s="37"/>
      <c r="LB79" s="37"/>
      <c r="LC79" s="37"/>
      <c r="LD79" s="37"/>
      <c r="LE79" s="37"/>
      <c r="LF79" s="37"/>
      <c r="LG79" s="37"/>
      <c r="LH79" s="37"/>
      <c r="LI79" s="37"/>
      <c r="LJ79" s="37"/>
      <c r="LK79" s="37"/>
      <c r="LL79" s="37"/>
      <c r="LM79" s="37"/>
      <c r="LN79" s="37"/>
      <c r="LO79" s="37"/>
      <c r="LP79" s="37"/>
      <c r="LQ79" s="37"/>
      <c r="LR79" s="37"/>
      <c r="LS79" s="37"/>
      <c r="LT79" s="37"/>
      <c r="LU79" s="37"/>
      <c r="LV79" s="37"/>
      <c r="LW79" s="37"/>
      <c r="LX79" s="37"/>
      <c r="LY79" s="37"/>
      <c r="LZ79" s="37"/>
      <c r="MA79" s="37"/>
      <c r="MB79" s="37"/>
      <c r="MC79" s="37"/>
      <c r="MD79" s="37"/>
      <c r="ME79" s="37"/>
      <c r="MF79" s="37"/>
      <c r="MG79" s="37"/>
      <c r="MH79" s="37"/>
      <c r="MI79" s="37"/>
      <c r="MJ79" s="37"/>
      <c r="MK79" s="37"/>
      <c r="ML79" s="37"/>
      <c r="MM79" s="37"/>
      <c r="MN79" s="37"/>
      <c r="MO79" s="37"/>
      <c r="MP79" s="37"/>
      <c r="MQ79" s="37"/>
      <c r="MR79" s="37"/>
      <c r="MS79" s="37"/>
      <c r="MT79" s="37"/>
      <c r="MU79" s="37"/>
      <c r="MV79" s="37"/>
      <c r="MW79" s="37"/>
      <c r="MX79" s="37"/>
      <c r="MY79" s="37"/>
      <c r="MZ79" s="37"/>
      <c r="NA79" s="37"/>
      <c r="NB79" s="37"/>
      <c r="NC79" s="37"/>
      <c r="ND79" s="37"/>
      <c r="NE79" s="37"/>
      <c r="NF79" s="37"/>
      <c r="NG79" s="37"/>
      <c r="NH79" s="37"/>
      <c r="NI79" s="37"/>
      <c r="NJ79" s="37"/>
      <c r="NK79" s="37"/>
      <c r="NL79" s="37"/>
      <c r="NM79" s="37"/>
      <c r="NN79" s="37"/>
      <c r="NO79" s="37"/>
      <c r="NP79" s="37"/>
      <c r="NQ79" s="37"/>
      <c r="NR79" s="37"/>
      <c r="NS79" s="37"/>
      <c r="NT79" s="37"/>
      <c r="NU79" s="37"/>
      <c r="NV79" s="37"/>
      <c r="NW79" s="37"/>
      <c r="NX79" s="37"/>
      <c r="NY79" s="37"/>
      <c r="NZ79" s="37"/>
      <c r="OA79" s="37"/>
      <c r="OB79" s="37"/>
      <c r="OC79" s="37"/>
      <c r="OD79" s="37"/>
      <c r="OE79" s="37"/>
      <c r="OF79" s="37"/>
      <c r="OG79" s="37"/>
      <c r="OH79" s="37"/>
      <c r="OI79" s="37"/>
      <c r="OJ79" s="37"/>
      <c r="OK79" s="37"/>
      <c r="OL79" s="37"/>
      <c r="OM79" s="37"/>
      <c r="ON79" s="37"/>
      <c r="OO79" s="37"/>
      <c r="OP79" s="37"/>
      <c r="OQ79" s="37"/>
      <c r="OR79" s="37"/>
      <c r="OS79" s="37"/>
      <c r="OT79" s="37"/>
      <c r="OU79" s="37"/>
      <c r="OV79" s="37"/>
      <c r="OW79" s="37"/>
      <c r="OX79" s="37"/>
      <c r="OY79" s="37"/>
      <c r="OZ79" s="37"/>
      <c r="PA79" s="37"/>
      <c r="PB79" s="37"/>
      <c r="PC79" s="37"/>
      <c r="PD79" s="37"/>
      <c r="PE79" s="37"/>
      <c r="PF79" s="37"/>
      <c r="PG79" s="37"/>
      <c r="PH79" s="37"/>
      <c r="PI79" s="37"/>
      <c r="PJ79" s="37"/>
      <c r="PK79" s="37"/>
      <c r="PL79" s="37"/>
      <c r="PM79" s="37"/>
      <c r="PN79" s="37"/>
      <c r="PO79" s="37"/>
      <c r="PP79" s="37"/>
      <c r="PQ79" s="37"/>
      <c r="PR79" s="37"/>
      <c r="PS79" s="37"/>
      <c r="PT79" s="37"/>
      <c r="PU79" s="37"/>
      <c r="PV79" s="37"/>
      <c r="PW79" s="37"/>
      <c r="PX79" s="37"/>
      <c r="PY79" s="37"/>
      <c r="PZ79" s="37"/>
      <c r="QA79" s="37"/>
      <c r="QB79" s="37"/>
      <c r="QC79" s="37"/>
      <c r="QD79" s="37"/>
      <c r="QE79" s="37"/>
      <c r="QF79" s="37"/>
      <c r="QG79" s="37"/>
      <c r="QH79" s="37"/>
      <c r="QI79" s="37"/>
      <c r="QJ79" s="37"/>
      <c r="QK79" s="37"/>
      <c r="QL79" s="37"/>
      <c r="QM79" s="37"/>
      <c r="QN79" s="37"/>
      <c r="QO79" s="37"/>
      <c r="QP79" s="37"/>
      <c r="QQ79" s="37"/>
      <c r="QR79" s="37"/>
      <c r="QS79" s="37"/>
      <c r="QT79" s="37"/>
      <c r="QU79" s="37"/>
      <c r="QV79" s="37"/>
      <c r="QW79" s="37"/>
      <c r="QX79" s="37"/>
      <c r="QY79" s="37"/>
      <c r="QZ79" s="37"/>
      <c r="RA79" s="37"/>
      <c r="RB79" s="37"/>
      <c r="RC79" s="37"/>
      <c r="RD79" s="37"/>
      <c r="RE79" s="37"/>
      <c r="RF79" s="37"/>
      <c r="RG79" s="37"/>
      <c r="RH79" s="37"/>
      <c r="RI79" s="37"/>
      <c r="RJ79" s="37"/>
      <c r="RK79" s="37"/>
      <c r="RL79" s="37"/>
      <c r="RM79" s="37"/>
      <c r="RN79" s="37"/>
      <c r="RO79" s="37"/>
      <c r="RP79" s="37"/>
      <c r="RQ79" s="37"/>
      <c r="RR79" s="37"/>
      <c r="RS79" s="37"/>
      <c r="RT79" s="37"/>
      <c r="RU79" s="37"/>
      <c r="RV79" s="37"/>
      <c r="RW79" s="37"/>
      <c r="RX79" s="37"/>
      <c r="RY79" s="37"/>
      <c r="RZ79" s="37"/>
      <c r="SA79" s="37"/>
      <c r="SB79" s="37"/>
      <c r="SC79" s="37"/>
      <c r="SD79" s="37"/>
      <c r="SE79" s="37"/>
      <c r="SF79" s="37"/>
      <c r="SG79" s="37"/>
      <c r="SH79" s="37"/>
      <c r="SI79" s="37"/>
      <c r="SJ79" s="37"/>
      <c r="SK79" s="37"/>
      <c r="SL79" s="37"/>
      <c r="SM79" s="37"/>
      <c r="SN79" s="37"/>
      <c r="SO79" s="37"/>
      <c r="SP79" s="37"/>
      <c r="SQ79" s="37"/>
      <c r="SR79" s="37"/>
      <c r="SS79" s="37"/>
      <c r="ST79" s="37"/>
      <c r="SU79" s="37"/>
      <c r="SV79" s="37"/>
      <c r="SW79" s="37"/>
      <c r="SX79" s="37"/>
      <c r="SY79" s="37"/>
      <c r="SZ79" s="37"/>
      <c r="TA79" s="37"/>
      <c r="TB79" s="37"/>
      <c r="TC79" s="37"/>
      <c r="TD79" s="37"/>
      <c r="TE79" s="37"/>
      <c r="TF79" s="37"/>
      <c r="TG79" s="37"/>
      <c r="TH79" s="37"/>
      <c r="TI79" s="37"/>
      <c r="TJ79" s="37"/>
      <c r="TK79" s="37"/>
      <c r="TL79" s="37"/>
      <c r="TM79" s="37"/>
      <c r="TN79" s="37"/>
      <c r="TO79" s="37"/>
      <c r="TP79" s="37"/>
      <c r="TQ79" s="37"/>
      <c r="TR79" s="37"/>
      <c r="TS79" s="37"/>
      <c r="TT79" s="37"/>
      <c r="TU79" s="37"/>
      <c r="TV79" s="37"/>
      <c r="TW79" s="37"/>
      <c r="TX79" s="37"/>
      <c r="TY79" s="37"/>
      <c r="TZ79" s="37"/>
      <c r="UA79" s="37"/>
      <c r="UB79" s="37"/>
      <c r="UC79" s="37"/>
      <c r="UD79" s="37"/>
      <c r="UE79" s="37"/>
      <c r="UF79" s="37"/>
      <c r="UG79" s="37"/>
      <c r="UH79" s="37"/>
      <c r="UI79" s="37"/>
      <c r="UJ79" s="37"/>
      <c r="UK79" s="37"/>
      <c r="UL79" s="37"/>
      <c r="UM79" s="37"/>
      <c r="UN79" s="37"/>
      <c r="UO79" s="37"/>
      <c r="UP79" s="37"/>
      <c r="UQ79" s="37"/>
      <c r="UR79" s="37"/>
      <c r="US79" s="37"/>
      <c r="UT79" s="37"/>
      <c r="UU79" s="37"/>
      <c r="UV79" s="37"/>
      <c r="UW79" s="37"/>
      <c r="UX79" s="37"/>
      <c r="UY79" s="37"/>
      <c r="UZ79" s="37"/>
      <c r="VA79" s="37"/>
      <c r="VB79" s="37"/>
      <c r="VC79" s="37"/>
      <c r="VD79" s="37"/>
      <c r="VE79" s="37"/>
      <c r="VF79" s="37"/>
      <c r="VG79" s="37"/>
      <c r="VH79" s="37"/>
      <c r="VI79" s="37"/>
      <c r="VJ79" s="37"/>
      <c r="VK79" s="37"/>
      <c r="VL79" s="37"/>
      <c r="VM79" s="37"/>
      <c r="VN79" s="37"/>
      <c r="VO79" s="37"/>
      <c r="VP79" s="37"/>
      <c r="VQ79" s="37"/>
      <c r="VR79" s="37"/>
      <c r="VS79" s="37"/>
      <c r="VT79" s="37"/>
      <c r="VU79" s="37"/>
      <c r="VV79" s="37"/>
      <c r="VW79" s="37"/>
      <c r="VX79" s="37"/>
      <c r="VY79" s="37"/>
      <c r="VZ79" s="37"/>
      <c r="WA79" s="37"/>
      <c r="WB79" s="37"/>
      <c r="WC79" s="37"/>
      <c r="WD79" s="37"/>
      <c r="WE79" s="37"/>
      <c r="WF79" s="37"/>
      <c r="WG79" s="37"/>
      <c r="WH79" s="37"/>
      <c r="WI79" s="37"/>
      <c r="WJ79" s="37"/>
      <c r="WK79" s="37"/>
      <c r="WL79" s="37"/>
      <c r="WM79" s="37"/>
      <c r="WN79" s="37"/>
      <c r="WO79" s="37"/>
      <c r="WP79" s="37"/>
      <c r="WQ79" s="37"/>
      <c r="WR79" s="37"/>
      <c r="WS79" s="37"/>
      <c r="WT79" s="37"/>
      <c r="WU79" s="37"/>
      <c r="WV79" s="37"/>
      <c r="WW79" s="37"/>
      <c r="WX79" s="37"/>
      <c r="WY79" s="37"/>
      <c r="WZ79" s="37"/>
      <c r="XA79" s="37"/>
      <c r="XB79" s="37"/>
      <c r="XC79" s="37"/>
      <c r="XD79" s="37"/>
      <c r="XE79" s="37"/>
      <c r="XF79" s="37"/>
      <c r="XG79" s="37"/>
      <c r="XH79" s="37"/>
      <c r="XI79" s="37"/>
      <c r="XJ79" s="37"/>
      <c r="XK79" s="37"/>
      <c r="XL79" s="37"/>
      <c r="XM79" s="37"/>
      <c r="XN79" s="37"/>
      <c r="XO79" s="37"/>
      <c r="XP79" s="37"/>
      <c r="XQ79" s="37"/>
      <c r="XR79" s="37"/>
      <c r="XS79" s="37"/>
      <c r="XT79" s="37"/>
      <c r="XU79" s="37"/>
      <c r="XV79" s="37"/>
      <c r="XW79" s="37"/>
      <c r="XX79" s="37"/>
      <c r="XY79" s="37"/>
      <c r="XZ79" s="37"/>
      <c r="YA79" s="37"/>
      <c r="YB79" s="37"/>
      <c r="YC79" s="37"/>
      <c r="YD79" s="37"/>
      <c r="YE79" s="37"/>
      <c r="YF79" s="37"/>
      <c r="YG79" s="37"/>
      <c r="YH79" s="37"/>
      <c r="YI79" s="37"/>
      <c r="YJ79" s="37"/>
      <c r="YK79" s="37"/>
      <c r="YL79" s="37"/>
      <c r="YM79" s="37"/>
      <c r="YN79" s="37"/>
      <c r="YO79" s="37"/>
      <c r="YP79" s="37"/>
      <c r="YQ79" s="37"/>
      <c r="YR79" s="37"/>
      <c r="YS79" s="37"/>
      <c r="YT79" s="37"/>
      <c r="YU79" s="37"/>
      <c r="YV79" s="37"/>
      <c r="YW79" s="37"/>
      <c r="YX79" s="37"/>
      <c r="YY79" s="37"/>
      <c r="YZ79" s="37"/>
      <c r="ZA79" s="37"/>
      <c r="ZB79" s="37"/>
      <c r="ZC79" s="37"/>
      <c r="ZD79" s="37"/>
      <c r="ZE79" s="37"/>
      <c r="ZF79" s="37"/>
      <c r="ZG79" s="37"/>
      <c r="ZH79" s="37"/>
      <c r="ZI79" s="37"/>
      <c r="ZJ79" s="37"/>
      <c r="ZK79" s="37"/>
      <c r="ZL79" s="37"/>
      <c r="ZM79" s="37"/>
      <c r="ZN79" s="37"/>
      <c r="ZO79" s="37"/>
      <c r="ZP79" s="37"/>
      <c r="ZQ79" s="37"/>
      <c r="ZR79" s="37"/>
      <c r="ZS79" s="37"/>
      <c r="ZT79" s="37"/>
      <c r="ZU79" s="37"/>
      <c r="ZV79" s="37"/>
      <c r="ZW79" s="37"/>
      <c r="ZX79" s="37"/>
      <c r="ZY79" s="37"/>
      <c r="ZZ79" s="37"/>
      <c r="AAA79" s="37"/>
      <c r="AAB79" s="37"/>
      <c r="AAC79" s="37"/>
      <c r="AAD79" s="37"/>
      <c r="AAE79" s="37"/>
      <c r="AAF79" s="37"/>
      <c r="AAG79" s="37"/>
      <c r="AAH79" s="37"/>
      <c r="AAI79" s="37"/>
      <c r="AAJ79" s="37"/>
      <c r="AAK79" s="37"/>
      <c r="AAL79" s="37"/>
      <c r="AAM79" s="37"/>
      <c r="AAN79" s="37"/>
      <c r="AAO79" s="37"/>
      <c r="AAP79" s="37"/>
      <c r="AAQ79" s="37"/>
      <c r="AAR79" s="37"/>
      <c r="AAS79" s="37"/>
      <c r="AAT79" s="37"/>
      <c r="AAU79" s="37"/>
      <c r="AAV79" s="37"/>
      <c r="AAW79" s="37"/>
      <c r="AAX79" s="37"/>
      <c r="AAY79" s="37"/>
      <c r="AAZ79" s="37"/>
      <c r="ABA79" s="37"/>
      <c r="ABB79" s="37"/>
      <c r="ABC79" s="37"/>
      <c r="ABD79" s="37"/>
      <c r="ABE79" s="37"/>
      <c r="ABF79" s="37"/>
      <c r="ABG79" s="37"/>
      <c r="ABH79" s="37"/>
      <c r="ABI79" s="37"/>
      <c r="ABJ79" s="37"/>
      <c r="ABK79" s="37"/>
      <c r="ABL79" s="37"/>
      <c r="ABM79" s="37"/>
      <c r="ABN79" s="37"/>
      <c r="ABO79" s="37"/>
      <c r="ABP79" s="37"/>
      <c r="ABQ79" s="37"/>
      <c r="ABR79" s="37"/>
      <c r="ABS79" s="37"/>
      <c r="ABT79" s="37"/>
      <c r="ABU79" s="37"/>
      <c r="ABV79" s="37"/>
      <c r="ABW79" s="37"/>
      <c r="ABX79" s="37"/>
      <c r="ABY79" s="37"/>
      <c r="ABZ79" s="37"/>
      <c r="ACA79" s="37"/>
      <c r="ACB79" s="37"/>
      <c r="ACC79" s="37"/>
      <c r="ACD79" s="37"/>
      <c r="ACE79" s="37"/>
      <c r="ACF79" s="37"/>
      <c r="ACG79" s="37"/>
      <c r="ACH79" s="37"/>
      <c r="ACI79" s="37"/>
      <c r="ACJ79" s="37"/>
      <c r="ACK79" s="37"/>
      <c r="ACL79" s="37"/>
      <c r="ACM79" s="37"/>
      <c r="ACN79" s="37"/>
      <c r="ACO79" s="37"/>
      <c r="ACP79" s="37"/>
      <c r="ACQ79" s="37"/>
      <c r="ACR79" s="37"/>
      <c r="ACS79" s="37"/>
      <c r="ACT79" s="37"/>
      <c r="ACU79" s="37"/>
      <c r="ACV79" s="37"/>
      <c r="ACW79" s="37"/>
      <c r="ACX79" s="37"/>
      <c r="ACY79" s="37"/>
      <c r="ACZ79" s="37"/>
      <c r="ADA79" s="37"/>
      <c r="ADB79" s="37"/>
      <c r="ADC79" s="37"/>
      <c r="ADD79" s="37"/>
      <c r="ADE79" s="37"/>
      <c r="ADF79" s="37"/>
      <c r="ADG79" s="37"/>
      <c r="ADH79" s="37"/>
      <c r="ADI79" s="37"/>
      <c r="ADJ79" s="37"/>
      <c r="ADK79" s="37"/>
      <c r="ADL79" s="37"/>
      <c r="ADM79" s="37"/>
      <c r="ADN79" s="37"/>
      <c r="ADO79" s="37"/>
      <c r="ADP79" s="37"/>
      <c r="ADQ79" s="37"/>
      <c r="ADR79" s="37"/>
      <c r="ADS79" s="37"/>
      <c r="ADT79" s="37"/>
      <c r="ADU79" s="37"/>
      <c r="ADV79" s="37"/>
      <c r="ADW79" s="37"/>
      <c r="ADX79" s="37"/>
      <c r="ADY79" s="37"/>
      <c r="ADZ79" s="37"/>
      <c r="AEA79" s="37"/>
      <c r="AEB79" s="37"/>
      <c r="AEC79" s="37"/>
      <c r="AED79" s="37"/>
      <c r="AEE79" s="37"/>
      <c r="AEF79" s="37"/>
      <c r="AEG79" s="37"/>
      <c r="AEH79" s="37"/>
      <c r="AEI79" s="37"/>
      <c r="AEJ79" s="37"/>
      <c r="AEK79" s="37"/>
      <c r="AEL79" s="37"/>
      <c r="AEM79" s="37"/>
      <c r="AEN79" s="37"/>
      <c r="AEO79" s="37"/>
      <c r="AEP79" s="37"/>
      <c r="AEQ79" s="37"/>
      <c r="AER79" s="37"/>
      <c r="AES79" s="37"/>
      <c r="AET79" s="37"/>
      <c r="AEU79" s="37"/>
      <c r="AEV79" s="37"/>
      <c r="AEW79" s="37"/>
      <c r="AEX79" s="37"/>
      <c r="AEY79" s="37"/>
      <c r="AEZ79" s="37"/>
      <c r="AFA79" s="37"/>
      <c r="AFB79" s="37"/>
      <c r="AFC79" s="37"/>
      <c r="AFD79" s="37"/>
      <c r="AFE79" s="37"/>
      <c r="AFF79" s="37"/>
      <c r="AFG79" s="37"/>
      <c r="AFH79" s="37"/>
      <c r="AFI79" s="37"/>
      <c r="AFJ79" s="37"/>
      <c r="AFK79" s="37"/>
      <c r="AFL79" s="37"/>
      <c r="AFM79" s="37"/>
      <c r="AFN79" s="37"/>
      <c r="AFO79" s="37"/>
      <c r="AFP79" s="37"/>
      <c r="AFQ79" s="37"/>
      <c r="AFR79" s="37"/>
      <c r="AFS79" s="37"/>
      <c r="AFT79" s="37"/>
      <c r="AFU79" s="37"/>
      <c r="AFV79" s="37"/>
      <c r="AFW79" s="37"/>
      <c r="AFX79" s="37"/>
      <c r="AFY79" s="37"/>
      <c r="AFZ79" s="37"/>
      <c r="AGA79" s="37"/>
      <c r="AGB79" s="37"/>
      <c r="AGC79" s="37"/>
      <c r="AGD79" s="37"/>
      <c r="AGE79" s="37"/>
      <c r="AGF79" s="37"/>
      <c r="AGG79" s="37"/>
      <c r="AGH79" s="37"/>
      <c r="AGI79" s="37"/>
      <c r="AGJ79" s="37"/>
      <c r="AGK79" s="37"/>
      <c r="AGL79" s="37"/>
      <c r="AGM79" s="37"/>
      <c r="AGN79" s="37"/>
      <c r="AGO79" s="37"/>
      <c r="AGP79" s="37"/>
      <c r="AGQ79" s="37"/>
      <c r="AGR79" s="37"/>
      <c r="AGS79" s="37"/>
      <c r="AGT79" s="37"/>
      <c r="AGU79" s="37"/>
      <c r="AGV79" s="37"/>
      <c r="AGW79" s="37"/>
      <c r="AGX79" s="37"/>
      <c r="AGY79" s="37"/>
      <c r="AGZ79" s="37"/>
      <c r="AHA79" s="37"/>
      <c r="AHB79" s="37"/>
      <c r="AHC79" s="37"/>
      <c r="AHD79" s="37"/>
      <c r="AHE79" s="37"/>
      <c r="AHF79" s="37"/>
      <c r="AHG79" s="37"/>
      <c r="AHH79" s="37"/>
      <c r="AHI79" s="37"/>
      <c r="AHJ79" s="37"/>
      <c r="AHK79" s="37"/>
      <c r="AHL79" s="37"/>
      <c r="AHM79" s="37"/>
      <c r="AHN79" s="37"/>
      <c r="AHO79" s="37"/>
      <c r="AHP79" s="37"/>
      <c r="AHQ79" s="37"/>
      <c r="AHR79" s="37"/>
      <c r="AHS79" s="37"/>
      <c r="AHT79" s="37"/>
      <c r="AHU79" s="37"/>
      <c r="AHV79" s="37"/>
      <c r="AHW79" s="37"/>
      <c r="AHX79" s="37"/>
      <c r="AHY79" s="37"/>
      <c r="AHZ79" s="37"/>
      <c r="AIA79" s="37"/>
      <c r="AIB79" s="37"/>
      <c r="AIC79" s="37"/>
      <c r="AID79" s="37"/>
      <c r="AIE79" s="37"/>
      <c r="AIF79" s="37"/>
      <c r="AIG79" s="37"/>
      <c r="AIH79" s="37"/>
      <c r="AII79" s="37"/>
      <c r="AIJ79" s="37"/>
      <c r="AIK79" s="37"/>
      <c r="AIL79" s="37"/>
      <c r="AIM79" s="37"/>
      <c r="AIN79" s="37"/>
      <c r="AIO79" s="37"/>
      <c r="AIP79" s="37"/>
      <c r="AIQ79" s="37"/>
      <c r="AIR79" s="37"/>
      <c r="AIS79" s="37"/>
      <c r="AIT79" s="37"/>
      <c r="AIU79" s="37"/>
      <c r="AIV79" s="37"/>
      <c r="AIW79" s="37"/>
      <c r="AIX79" s="37"/>
      <c r="AIY79" s="37"/>
      <c r="AIZ79" s="37"/>
      <c r="AJA79" s="37"/>
      <c r="AJB79" s="37"/>
      <c r="AJC79" s="37"/>
      <c r="AJD79" s="37"/>
      <c r="AJE79" s="37"/>
      <c r="AJF79" s="37"/>
      <c r="AJG79" s="37"/>
      <c r="AJH79" s="37"/>
      <c r="AJI79" s="37"/>
      <c r="AJJ79" s="37"/>
      <c r="AJK79" s="37"/>
      <c r="AJL79" s="37"/>
      <c r="AJM79" s="37"/>
      <c r="AJN79" s="37"/>
      <c r="AJO79" s="37"/>
      <c r="AJP79" s="37"/>
      <c r="AJQ79" s="37"/>
      <c r="AJR79" s="37"/>
      <c r="AJS79" s="37"/>
      <c r="AJT79" s="37"/>
      <c r="AJU79" s="37"/>
      <c r="AJV79" s="37"/>
      <c r="AJW79" s="37"/>
      <c r="AJX79" s="37"/>
      <c r="AJY79" s="37"/>
      <c r="AJZ79" s="37"/>
      <c r="AKA79" s="37"/>
      <c r="AKB79" s="37"/>
      <c r="AKC79" s="37"/>
      <c r="AKD79" s="37"/>
      <c r="AKE79" s="37"/>
      <c r="AKF79" s="37"/>
      <c r="AKG79" s="37"/>
      <c r="AKH79" s="37"/>
      <c r="AKI79" s="37"/>
      <c r="AKJ79" s="37"/>
      <c r="AKK79" s="37"/>
      <c r="AKL79" s="37"/>
      <c r="AKM79" s="37"/>
      <c r="AKN79" s="37"/>
      <c r="AKO79" s="37"/>
      <c r="AKP79" s="37"/>
      <c r="AKQ79" s="37"/>
      <c r="AKR79" s="37"/>
      <c r="AKS79" s="37"/>
      <c r="AKT79" s="37"/>
      <c r="AKU79" s="37"/>
      <c r="AKV79" s="37"/>
      <c r="AKW79" s="37"/>
      <c r="AKX79" s="37"/>
      <c r="AKY79" s="37"/>
      <c r="AKZ79" s="37"/>
      <c r="ALA79" s="37"/>
      <c r="ALB79" s="37"/>
      <c r="ALC79" s="37"/>
      <c r="ALD79" s="37"/>
      <c r="ALE79" s="37"/>
      <c r="ALF79" s="37"/>
      <c r="ALG79" s="37"/>
      <c r="ALH79" s="37"/>
      <c r="ALI79" s="37"/>
      <c r="ALJ79" s="37"/>
      <c r="ALK79" s="37"/>
      <c r="ALL79" s="37"/>
      <c r="ALM79" s="37"/>
      <c r="ALN79" s="37"/>
      <c r="ALO79" s="37"/>
      <c r="ALP79" s="37"/>
      <c r="ALQ79" s="37"/>
      <c r="ALR79" s="37"/>
      <c r="ALS79" s="37"/>
      <c r="ALT79" s="37"/>
      <c r="ALU79" s="37"/>
      <c r="ALV79" s="37"/>
      <c r="ALW79" s="37"/>
      <c r="ALX79" s="37"/>
      <c r="ALY79" s="37"/>
      <c r="ALZ79" s="37"/>
      <c r="AMA79" s="37"/>
      <c r="AMB79" s="37"/>
      <c r="AMC79" s="37"/>
      <c r="AMD79" s="37"/>
      <c r="AME79" s="37"/>
      <c r="AMF79" s="37"/>
      <c r="AMG79" s="37"/>
      <c r="AMH79" s="37"/>
      <c r="AMI79" s="37"/>
      <c r="AMJ79" s="37"/>
      <c r="AMK79" s="37"/>
    </row>
    <row r="80" spans="1:1025" s="36" customFormat="1" ht="15" customHeight="1" x14ac:dyDescent="0.2">
      <c r="A80" s="267"/>
      <c r="B80" s="267"/>
      <c r="C80" s="267"/>
      <c r="D80" s="267"/>
      <c r="E80" s="42"/>
      <c r="F80" s="43"/>
      <c r="G80" s="266"/>
      <c r="H80" s="266"/>
      <c r="I80" s="266"/>
      <c r="J80" s="266"/>
      <c r="K80" s="43"/>
      <c r="L80" s="43"/>
      <c r="M80" s="39"/>
      <c r="N80" s="39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  <c r="IW80" s="37"/>
      <c r="IX80" s="37"/>
      <c r="IY80" s="37"/>
      <c r="IZ80" s="37"/>
      <c r="JA80" s="37"/>
      <c r="JB80" s="37"/>
      <c r="JC80" s="37"/>
      <c r="JD80" s="37"/>
      <c r="JE80" s="37"/>
      <c r="JF80" s="37"/>
      <c r="JG80" s="37"/>
      <c r="JH80" s="37"/>
      <c r="JI80" s="37"/>
      <c r="JJ80" s="37"/>
      <c r="JK80" s="37"/>
      <c r="JL80" s="37"/>
      <c r="JM80" s="37"/>
      <c r="JN80" s="37"/>
      <c r="JO80" s="37"/>
      <c r="JP80" s="37"/>
      <c r="JQ80" s="37"/>
      <c r="JR80" s="37"/>
      <c r="JS80" s="37"/>
      <c r="JT80" s="37"/>
      <c r="JU80" s="37"/>
      <c r="JV80" s="37"/>
      <c r="JW80" s="37"/>
      <c r="JX80" s="37"/>
      <c r="JY80" s="37"/>
      <c r="JZ80" s="37"/>
      <c r="KA80" s="37"/>
      <c r="KB80" s="37"/>
      <c r="KC80" s="37"/>
      <c r="KD80" s="37"/>
      <c r="KE80" s="37"/>
      <c r="KF80" s="37"/>
      <c r="KG80" s="37"/>
      <c r="KH80" s="37"/>
      <c r="KI80" s="37"/>
      <c r="KJ80" s="37"/>
      <c r="KK80" s="37"/>
      <c r="KL80" s="37"/>
      <c r="KM80" s="37"/>
      <c r="KN80" s="37"/>
      <c r="KO80" s="37"/>
      <c r="KP80" s="37"/>
      <c r="KQ80" s="37"/>
      <c r="KR80" s="37"/>
      <c r="KS80" s="37"/>
      <c r="KT80" s="37"/>
      <c r="KU80" s="37"/>
      <c r="KV80" s="37"/>
      <c r="KW80" s="37"/>
      <c r="KX80" s="37"/>
      <c r="KY80" s="37"/>
      <c r="KZ80" s="37"/>
      <c r="LA80" s="37"/>
      <c r="LB80" s="37"/>
      <c r="LC80" s="37"/>
      <c r="LD80" s="37"/>
      <c r="LE80" s="37"/>
      <c r="LF80" s="37"/>
      <c r="LG80" s="37"/>
      <c r="LH80" s="37"/>
      <c r="LI80" s="37"/>
      <c r="LJ80" s="37"/>
      <c r="LK80" s="37"/>
      <c r="LL80" s="37"/>
      <c r="LM80" s="37"/>
      <c r="LN80" s="37"/>
      <c r="LO80" s="37"/>
      <c r="LP80" s="37"/>
      <c r="LQ80" s="37"/>
      <c r="LR80" s="37"/>
      <c r="LS80" s="37"/>
      <c r="LT80" s="37"/>
      <c r="LU80" s="37"/>
      <c r="LV80" s="37"/>
      <c r="LW80" s="37"/>
      <c r="LX80" s="37"/>
      <c r="LY80" s="37"/>
      <c r="LZ80" s="37"/>
      <c r="MA80" s="37"/>
      <c r="MB80" s="37"/>
      <c r="MC80" s="37"/>
      <c r="MD80" s="37"/>
      <c r="ME80" s="37"/>
      <c r="MF80" s="37"/>
      <c r="MG80" s="37"/>
      <c r="MH80" s="37"/>
      <c r="MI80" s="37"/>
      <c r="MJ80" s="37"/>
      <c r="MK80" s="37"/>
      <c r="ML80" s="37"/>
      <c r="MM80" s="37"/>
      <c r="MN80" s="37"/>
      <c r="MO80" s="37"/>
      <c r="MP80" s="37"/>
      <c r="MQ80" s="37"/>
      <c r="MR80" s="37"/>
      <c r="MS80" s="37"/>
      <c r="MT80" s="37"/>
      <c r="MU80" s="37"/>
      <c r="MV80" s="37"/>
      <c r="MW80" s="37"/>
      <c r="MX80" s="37"/>
      <c r="MY80" s="37"/>
      <c r="MZ80" s="37"/>
      <c r="NA80" s="37"/>
      <c r="NB80" s="37"/>
      <c r="NC80" s="37"/>
      <c r="ND80" s="37"/>
      <c r="NE80" s="37"/>
      <c r="NF80" s="37"/>
      <c r="NG80" s="37"/>
      <c r="NH80" s="37"/>
      <c r="NI80" s="37"/>
      <c r="NJ80" s="37"/>
      <c r="NK80" s="37"/>
      <c r="NL80" s="37"/>
      <c r="NM80" s="37"/>
      <c r="NN80" s="37"/>
      <c r="NO80" s="37"/>
      <c r="NP80" s="37"/>
      <c r="NQ80" s="37"/>
      <c r="NR80" s="37"/>
      <c r="NS80" s="37"/>
      <c r="NT80" s="37"/>
      <c r="NU80" s="37"/>
      <c r="NV80" s="37"/>
      <c r="NW80" s="37"/>
      <c r="NX80" s="37"/>
      <c r="NY80" s="37"/>
      <c r="NZ80" s="37"/>
      <c r="OA80" s="37"/>
      <c r="OB80" s="37"/>
      <c r="OC80" s="37"/>
      <c r="OD80" s="37"/>
      <c r="OE80" s="37"/>
      <c r="OF80" s="37"/>
      <c r="OG80" s="37"/>
      <c r="OH80" s="37"/>
      <c r="OI80" s="37"/>
      <c r="OJ80" s="37"/>
      <c r="OK80" s="37"/>
      <c r="OL80" s="37"/>
      <c r="OM80" s="37"/>
      <c r="ON80" s="37"/>
      <c r="OO80" s="37"/>
      <c r="OP80" s="37"/>
      <c r="OQ80" s="37"/>
      <c r="OR80" s="37"/>
      <c r="OS80" s="37"/>
      <c r="OT80" s="37"/>
      <c r="OU80" s="37"/>
      <c r="OV80" s="37"/>
      <c r="OW80" s="37"/>
      <c r="OX80" s="37"/>
      <c r="OY80" s="37"/>
      <c r="OZ80" s="37"/>
      <c r="PA80" s="37"/>
      <c r="PB80" s="37"/>
      <c r="PC80" s="37"/>
      <c r="PD80" s="37"/>
      <c r="PE80" s="37"/>
      <c r="PF80" s="37"/>
      <c r="PG80" s="37"/>
      <c r="PH80" s="37"/>
      <c r="PI80" s="37"/>
      <c r="PJ80" s="37"/>
      <c r="PK80" s="37"/>
      <c r="PL80" s="37"/>
      <c r="PM80" s="37"/>
      <c r="PN80" s="37"/>
      <c r="PO80" s="37"/>
      <c r="PP80" s="37"/>
      <c r="PQ80" s="37"/>
      <c r="PR80" s="37"/>
      <c r="PS80" s="37"/>
      <c r="PT80" s="37"/>
      <c r="PU80" s="37"/>
      <c r="PV80" s="37"/>
      <c r="PW80" s="37"/>
      <c r="PX80" s="37"/>
      <c r="PY80" s="37"/>
      <c r="PZ80" s="37"/>
      <c r="QA80" s="37"/>
      <c r="QB80" s="37"/>
      <c r="QC80" s="37"/>
      <c r="QD80" s="37"/>
      <c r="QE80" s="37"/>
      <c r="QF80" s="37"/>
      <c r="QG80" s="37"/>
      <c r="QH80" s="37"/>
      <c r="QI80" s="37"/>
      <c r="QJ80" s="37"/>
      <c r="QK80" s="37"/>
      <c r="QL80" s="37"/>
      <c r="QM80" s="37"/>
      <c r="QN80" s="37"/>
      <c r="QO80" s="37"/>
      <c r="QP80" s="37"/>
      <c r="QQ80" s="37"/>
      <c r="QR80" s="37"/>
      <c r="QS80" s="37"/>
      <c r="QT80" s="37"/>
      <c r="QU80" s="37"/>
      <c r="QV80" s="37"/>
      <c r="QW80" s="37"/>
      <c r="QX80" s="37"/>
      <c r="QY80" s="37"/>
      <c r="QZ80" s="37"/>
      <c r="RA80" s="37"/>
      <c r="RB80" s="37"/>
      <c r="RC80" s="37"/>
      <c r="RD80" s="37"/>
      <c r="RE80" s="37"/>
      <c r="RF80" s="37"/>
      <c r="RG80" s="37"/>
      <c r="RH80" s="37"/>
      <c r="RI80" s="37"/>
      <c r="RJ80" s="37"/>
      <c r="RK80" s="37"/>
      <c r="RL80" s="37"/>
      <c r="RM80" s="37"/>
      <c r="RN80" s="37"/>
      <c r="RO80" s="37"/>
      <c r="RP80" s="37"/>
      <c r="RQ80" s="37"/>
      <c r="RR80" s="37"/>
      <c r="RS80" s="37"/>
      <c r="RT80" s="37"/>
      <c r="RU80" s="37"/>
      <c r="RV80" s="37"/>
      <c r="RW80" s="37"/>
      <c r="RX80" s="37"/>
      <c r="RY80" s="37"/>
      <c r="RZ80" s="37"/>
      <c r="SA80" s="37"/>
      <c r="SB80" s="37"/>
      <c r="SC80" s="37"/>
      <c r="SD80" s="37"/>
      <c r="SE80" s="37"/>
      <c r="SF80" s="37"/>
      <c r="SG80" s="37"/>
      <c r="SH80" s="37"/>
      <c r="SI80" s="37"/>
      <c r="SJ80" s="37"/>
      <c r="SK80" s="37"/>
      <c r="SL80" s="37"/>
      <c r="SM80" s="37"/>
      <c r="SN80" s="37"/>
      <c r="SO80" s="37"/>
      <c r="SP80" s="37"/>
      <c r="SQ80" s="37"/>
      <c r="SR80" s="37"/>
      <c r="SS80" s="37"/>
      <c r="ST80" s="37"/>
      <c r="SU80" s="37"/>
      <c r="SV80" s="37"/>
      <c r="SW80" s="37"/>
      <c r="SX80" s="37"/>
      <c r="SY80" s="37"/>
      <c r="SZ80" s="37"/>
      <c r="TA80" s="37"/>
      <c r="TB80" s="37"/>
      <c r="TC80" s="37"/>
      <c r="TD80" s="37"/>
      <c r="TE80" s="37"/>
      <c r="TF80" s="37"/>
      <c r="TG80" s="37"/>
      <c r="TH80" s="37"/>
      <c r="TI80" s="37"/>
      <c r="TJ80" s="37"/>
      <c r="TK80" s="37"/>
      <c r="TL80" s="37"/>
      <c r="TM80" s="37"/>
      <c r="TN80" s="37"/>
      <c r="TO80" s="37"/>
      <c r="TP80" s="37"/>
      <c r="TQ80" s="37"/>
      <c r="TR80" s="37"/>
      <c r="TS80" s="37"/>
      <c r="TT80" s="37"/>
      <c r="TU80" s="37"/>
      <c r="TV80" s="37"/>
      <c r="TW80" s="37"/>
      <c r="TX80" s="37"/>
      <c r="TY80" s="37"/>
      <c r="TZ80" s="37"/>
      <c r="UA80" s="37"/>
      <c r="UB80" s="37"/>
      <c r="UC80" s="37"/>
      <c r="UD80" s="37"/>
      <c r="UE80" s="37"/>
      <c r="UF80" s="37"/>
      <c r="UG80" s="37"/>
      <c r="UH80" s="37"/>
      <c r="UI80" s="37"/>
      <c r="UJ80" s="37"/>
      <c r="UK80" s="37"/>
      <c r="UL80" s="37"/>
      <c r="UM80" s="37"/>
      <c r="UN80" s="37"/>
      <c r="UO80" s="37"/>
      <c r="UP80" s="37"/>
      <c r="UQ80" s="37"/>
      <c r="UR80" s="37"/>
      <c r="US80" s="37"/>
      <c r="UT80" s="37"/>
      <c r="UU80" s="37"/>
      <c r="UV80" s="37"/>
      <c r="UW80" s="37"/>
      <c r="UX80" s="37"/>
      <c r="UY80" s="37"/>
      <c r="UZ80" s="37"/>
      <c r="VA80" s="37"/>
      <c r="VB80" s="37"/>
      <c r="VC80" s="37"/>
      <c r="VD80" s="37"/>
      <c r="VE80" s="37"/>
      <c r="VF80" s="37"/>
      <c r="VG80" s="37"/>
      <c r="VH80" s="37"/>
      <c r="VI80" s="37"/>
      <c r="VJ80" s="37"/>
      <c r="VK80" s="37"/>
      <c r="VL80" s="37"/>
      <c r="VM80" s="37"/>
      <c r="VN80" s="37"/>
      <c r="VO80" s="37"/>
      <c r="VP80" s="37"/>
      <c r="VQ80" s="37"/>
      <c r="VR80" s="37"/>
      <c r="VS80" s="37"/>
      <c r="VT80" s="37"/>
      <c r="VU80" s="37"/>
      <c r="VV80" s="37"/>
      <c r="VW80" s="37"/>
      <c r="VX80" s="37"/>
      <c r="VY80" s="37"/>
      <c r="VZ80" s="37"/>
      <c r="WA80" s="37"/>
      <c r="WB80" s="37"/>
      <c r="WC80" s="37"/>
      <c r="WD80" s="37"/>
      <c r="WE80" s="37"/>
      <c r="WF80" s="37"/>
      <c r="WG80" s="37"/>
      <c r="WH80" s="37"/>
      <c r="WI80" s="37"/>
      <c r="WJ80" s="37"/>
      <c r="WK80" s="37"/>
      <c r="WL80" s="37"/>
      <c r="WM80" s="37"/>
      <c r="WN80" s="37"/>
      <c r="WO80" s="37"/>
      <c r="WP80" s="37"/>
      <c r="WQ80" s="37"/>
      <c r="WR80" s="37"/>
      <c r="WS80" s="37"/>
      <c r="WT80" s="37"/>
      <c r="WU80" s="37"/>
      <c r="WV80" s="37"/>
      <c r="WW80" s="37"/>
      <c r="WX80" s="37"/>
      <c r="WY80" s="37"/>
      <c r="WZ80" s="37"/>
      <c r="XA80" s="37"/>
      <c r="XB80" s="37"/>
      <c r="XC80" s="37"/>
      <c r="XD80" s="37"/>
      <c r="XE80" s="37"/>
      <c r="XF80" s="37"/>
      <c r="XG80" s="37"/>
      <c r="XH80" s="37"/>
      <c r="XI80" s="37"/>
      <c r="XJ80" s="37"/>
      <c r="XK80" s="37"/>
      <c r="XL80" s="37"/>
      <c r="XM80" s="37"/>
      <c r="XN80" s="37"/>
      <c r="XO80" s="37"/>
      <c r="XP80" s="37"/>
      <c r="XQ80" s="37"/>
      <c r="XR80" s="37"/>
      <c r="XS80" s="37"/>
      <c r="XT80" s="37"/>
      <c r="XU80" s="37"/>
      <c r="XV80" s="37"/>
      <c r="XW80" s="37"/>
      <c r="XX80" s="37"/>
      <c r="XY80" s="37"/>
      <c r="XZ80" s="37"/>
      <c r="YA80" s="37"/>
      <c r="YB80" s="37"/>
      <c r="YC80" s="37"/>
      <c r="YD80" s="37"/>
      <c r="YE80" s="37"/>
      <c r="YF80" s="37"/>
      <c r="YG80" s="37"/>
      <c r="YH80" s="37"/>
      <c r="YI80" s="37"/>
      <c r="YJ80" s="37"/>
      <c r="YK80" s="37"/>
      <c r="YL80" s="37"/>
      <c r="YM80" s="37"/>
      <c r="YN80" s="37"/>
      <c r="YO80" s="37"/>
      <c r="YP80" s="37"/>
      <c r="YQ80" s="37"/>
      <c r="YR80" s="37"/>
      <c r="YS80" s="37"/>
      <c r="YT80" s="37"/>
      <c r="YU80" s="37"/>
      <c r="YV80" s="37"/>
      <c r="YW80" s="37"/>
      <c r="YX80" s="37"/>
      <c r="YY80" s="37"/>
      <c r="YZ80" s="37"/>
      <c r="ZA80" s="37"/>
      <c r="ZB80" s="37"/>
      <c r="ZC80" s="37"/>
      <c r="ZD80" s="37"/>
      <c r="ZE80" s="37"/>
      <c r="ZF80" s="37"/>
      <c r="ZG80" s="37"/>
      <c r="ZH80" s="37"/>
      <c r="ZI80" s="37"/>
      <c r="ZJ80" s="37"/>
      <c r="ZK80" s="37"/>
      <c r="ZL80" s="37"/>
      <c r="ZM80" s="37"/>
      <c r="ZN80" s="37"/>
      <c r="ZO80" s="37"/>
      <c r="ZP80" s="37"/>
      <c r="ZQ80" s="37"/>
      <c r="ZR80" s="37"/>
      <c r="ZS80" s="37"/>
      <c r="ZT80" s="37"/>
      <c r="ZU80" s="37"/>
      <c r="ZV80" s="37"/>
      <c r="ZW80" s="37"/>
      <c r="ZX80" s="37"/>
      <c r="ZY80" s="37"/>
      <c r="ZZ80" s="37"/>
      <c r="AAA80" s="37"/>
      <c r="AAB80" s="37"/>
      <c r="AAC80" s="37"/>
      <c r="AAD80" s="37"/>
      <c r="AAE80" s="37"/>
      <c r="AAF80" s="37"/>
      <c r="AAG80" s="37"/>
      <c r="AAH80" s="37"/>
      <c r="AAI80" s="37"/>
      <c r="AAJ80" s="37"/>
      <c r="AAK80" s="37"/>
      <c r="AAL80" s="37"/>
      <c r="AAM80" s="37"/>
      <c r="AAN80" s="37"/>
      <c r="AAO80" s="37"/>
      <c r="AAP80" s="37"/>
      <c r="AAQ80" s="37"/>
      <c r="AAR80" s="37"/>
      <c r="AAS80" s="37"/>
      <c r="AAT80" s="37"/>
      <c r="AAU80" s="37"/>
      <c r="AAV80" s="37"/>
      <c r="AAW80" s="37"/>
      <c r="AAX80" s="37"/>
      <c r="AAY80" s="37"/>
      <c r="AAZ80" s="37"/>
      <c r="ABA80" s="37"/>
      <c r="ABB80" s="37"/>
      <c r="ABC80" s="37"/>
      <c r="ABD80" s="37"/>
      <c r="ABE80" s="37"/>
      <c r="ABF80" s="37"/>
      <c r="ABG80" s="37"/>
      <c r="ABH80" s="37"/>
      <c r="ABI80" s="37"/>
      <c r="ABJ80" s="37"/>
      <c r="ABK80" s="37"/>
      <c r="ABL80" s="37"/>
      <c r="ABM80" s="37"/>
      <c r="ABN80" s="37"/>
      <c r="ABO80" s="37"/>
      <c r="ABP80" s="37"/>
      <c r="ABQ80" s="37"/>
      <c r="ABR80" s="37"/>
      <c r="ABS80" s="37"/>
      <c r="ABT80" s="37"/>
      <c r="ABU80" s="37"/>
      <c r="ABV80" s="37"/>
      <c r="ABW80" s="37"/>
      <c r="ABX80" s="37"/>
      <c r="ABY80" s="37"/>
      <c r="ABZ80" s="37"/>
      <c r="ACA80" s="37"/>
      <c r="ACB80" s="37"/>
      <c r="ACC80" s="37"/>
      <c r="ACD80" s="37"/>
      <c r="ACE80" s="37"/>
      <c r="ACF80" s="37"/>
      <c r="ACG80" s="37"/>
      <c r="ACH80" s="37"/>
      <c r="ACI80" s="37"/>
      <c r="ACJ80" s="37"/>
      <c r="ACK80" s="37"/>
      <c r="ACL80" s="37"/>
      <c r="ACM80" s="37"/>
      <c r="ACN80" s="37"/>
      <c r="ACO80" s="37"/>
      <c r="ACP80" s="37"/>
      <c r="ACQ80" s="37"/>
      <c r="ACR80" s="37"/>
      <c r="ACS80" s="37"/>
      <c r="ACT80" s="37"/>
      <c r="ACU80" s="37"/>
      <c r="ACV80" s="37"/>
      <c r="ACW80" s="37"/>
      <c r="ACX80" s="37"/>
      <c r="ACY80" s="37"/>
      <c r="ACZ80" s="37"/>
      <c r="ADA80" s="37"/>
      <c r="ADB80" s="37"/>
      <c r="ADC80" s="37"/>
      <c r="ADD80" s="37"/>
      <c r="ADE80" s="37"/>
      <c r="ADF80" s="37"/>
      <c r="ADG80" s="37"/>
      <c r="ADH80" s="37"/>
      <c r="ADI80" s="37"/>
      <c r="ADJ80" s="37"/>
      <c r="ADK80" s="37"/>
      <c r="ADL80" s="37"/>
      <c r="ADM80" s="37"/>
      <c r="ADN80" s="37"/>
      <c r="ADO80" s="37"/>
      <c r="ADP80" s="37"/>
      <c r="ADQ80" s="37"/>
      <c r="ADR80" s="37"/>
      <c r="ADS80" s="37"/>
      <c r="ADT80" s="37"/>
      <c r="ADU80" s="37"/>
      <c r="ADV80" s="37"/>
      <c r="ADW80" s="37"/>
      <c r="ADX80" s="37"/>
      <c r="ADY80" s="37"/>
      <c r="ADZ80" s="37"/>
      <c r="AEA80" s="37"/>
      <c r="AEB80" s="37"/>
      <c r="AEC80" s="37"/>
      <c r="AED80" s="37"/>
      <c r="AEE80" s="37"/>
      <c r="AEF80" s="37"/>
      <c r="AEG80" s="37"/>
      <c r="AEH80" s="37"/>
      <c r="AEI80" s="37"/>
      <c r="AEJ80" s="37"/>
      <c r="AEK80" s="37"/>
      <c r="AEL80" s="37"/>
      <c r="AEM80" s="37"/>
      <c r="AEN80" s="37"/>
      <c r="AEO80" s="37"/>
      <c r="AEP80" s="37"/>
      <c r="AEQ80" s="37"/>
      <c r="AER80" s="37"/>
      <c r="AES80" s="37"/>
      <c r="AET80" s="37"/>
      <c r="AEU80" s="37"/>
      <c r="AEV80" s="37"/>
      <c r="AEW80" s="37"/>
      <c r="AEX80" s="37"/>
      <c r="AEY80" s="37"/>
      <c r="AEZ80" s="37"/>
      <c r="AFA80" s="37"/>
      <c r="AFB80" s="37"/>
      <c r="AFC80" s="37"/>
      <c r="AFD80" s="37"/>
      <c r="AFE80" s="37"/>
      <c r="AFF80" s="37"/>
      <c r="AFG80" s="37"/>
      <c r="AFH80" s="37"/>
      <c r="AFI80" s="37"/>
      <c r="AFJ80" s="37"/>
      <c r="AFK80" s="37"/>
      <c r="AFL80" s="37"/>
      <c r="AFM80" s="37"/>
      <c r="AFN80" s="37"/>
      <c r="AFO80" s="37"/>
      <c r="AFP80" s="37"/>
      <c r="AFQ80" s="37"/>
      <c r="AFR80" s="37"/>
      <c r="AFS80" s="37"/>
      <c r="AFT80" s="37"/>
      <c r="AFU80" s="37"/>
      <c r="AFV80" s="37"/>
      <c r="AFW80" s="37"/>
      <c r="AFX80" s="37"/>
      <c r="AFY80" s="37"/>
      <c r="AFZ80" s="37"/>
      <c r="AGA80" s="37"/>
      <c r="AGB80" s="37"/>
      <c r="AGC80" s="37"/>
      <c r="AGD80" s="37"/>
      <c r="AGE80" s="37"/>
      <c r="AGF80" s="37"/>
      <c r="AGG80" s="37"/>
      <c r="AGH80" s="37"/>
      <c r="AGI80" s="37"/>
      <c r="AGJ80" s="37"/>
      <c r="AGK80" s="37"/>
      <c r="AGL80" s="37"/>
      <c r="AGM80" s="37"/>
      <c r="AGN80" s="37"/>
      <c r="AGO80" s="37"/>
      <c r="AGP80" s="37"/>
      <c r="AGQ80" s="37"/>
      <c r="AGR80" s="37"/>
      <c r="AGS80" s="37"/>
      <c r="AGT80" s="37"/>
      <c r="AGU80" s="37"/>
      <c r="AGV80" s="37"/>
      <c r="AGW80" s="37"/>
      <c r="AGX80" s="37"/>
      <c r="AGY80" s="37"/>
      <c r="AGZ80" s="37"/>
      <c r="AHA80" s="37"/>
      <c r="AHB80" s="37"/>
      <c r="AHC80" s="37"/>
      <c r="AHD80" s="37"/>
      <c r="AHE80" s="37"/>
      <c r="AHF80" s="37"/>
      <c r="AHG80" s="37"/>
      <c r="AHH80" s="37"/>
      <c r="AHI80" s="37"/>
      <c r="AHJ80" s="37"/>
      <c r="AHK80" s="37"/>
      <c r="AHL80" s="37"/>
      <c r="AHM80" s="37"/>
      <c r="AHN80" s="37"/>
      <c r="AHO80" s="37"/>
      <c r="AHP80" s="37"/>
      <c r="AHQ80" s="37"/>
      <c r="AHR80" s="37"/>
      <c r="AHS80" s="37"/>
      <c r="AHT80" s="37"/>
      <c r="AHU80" s="37"/>
      <c r="AHV80" s="37"/>
      <c r="AHW80" s="37"/>
      <c r="AHX80" s="37"/>
      <c r="AHY80" s="37"/>
      <c r="AHZ80" s="37"/>
      <c r="AIA80" s="37"/>
      <c r="AIB80" s="37"/>
      <c r="AIC80" s="37"/>
      <c r="AID80" s="37"/>
      <c r="AIE80" s="37"/>
      <c r="AIF80" s="37"/>
      <c r="AIG80" s="37"/>
      <c r="AIH80" s="37"/>
      <c r="AII80" s="37"/>
      <c r="AIJ80" s="37"/>
      <c r="AIK80" s="37"/>
      <c r="AIL80" s="37"/>
      <c r="AIM80" s="37"/>
      <c r="AIN80" s="37"/>
      <c r="AIO80" s="37"/>
      <c r="AIP80" s="37"/>
      <c r="AIQ80" s="37"/>
      <c r="AIR80" s="37"/>
      <c r="AIS80" s="37"/>
      <c r="AIT80" s="37"/>
      <c r="AIU80" s="37"/>
      <c r="AIV80" s="37"/>
      <c r="AIW80" s="37"/>
      <c r="AIX80" s="37"/>
      <c r="AIY80" s="37"/>
      <c r="AIZ80" s="37"/>
      <c r="AJA80" s="37"/>
      <c r="AJB80" s="37"/>
      <c r="AJC80" s="37"/>
      <c r="AJD80" s="37"/>
      <c r="AJE80" s="37"/>
      <c r="AJF80" s="37"/>
      <c r="AJG80" s="37"/>
      <c r="AJH80" s="37"/>
      <c r="AJI80" s="37"/>
      <c r="AJJ80" s="37"/>
      <c r="AJK80" s="37"/>
      <c r="AJL80" s="37"/>
      <c r="AJM80" s="37"/>
      <c r="AJN80" s="37"/>
      <c r="AJO80" s="37"/>
      <c r="AJP80" s="37"/>
      <c r="AJQ80" s="37"/>
      <c r="AJR80" s="37"/>
      <c r="AJS80" s="37"/>
      <c r="AJT80" s="37"/>
      <c r="AJU80" s="37"/>
      <c r="AJV80" s="37"/>
      <c r="AJW80" s="37"/>
      <c r="AJX80" s="37"/>
      <c r="AJY80" s="37"/>
      <c r="AJZ80" s="37"/>
      <c r="AKA80" s="37"/>
      <c r="AKB80" s="37"/>
      <c r="AKC80" s="37"/>
      <c r="AKD80" s="37"/>
      <c r="AKE80" s="37"/>
      <c r="AKF80" s="37"/>
      <c r="AKG80" s="37"/>
      <c r="AKH80" s="37"/>
      <c r="AKI80" s="37"/>
      <c r="AKJ80" s="37"/>
      <c r="AKK80" s="37"/>
      <c r="AKL80" s="37"/>
      <c r="AKM80" s="37"/>
      <c r="AKN80" s="37"/>
      <c r="AKO80" s="37"/>
      <c r="AKP80" s="37"/>
      <c r="AKQ80" s="37"/>
      <c r="AKR80" s="37"/>
      <c r="AKS80" s="37"/>
      <c r="AKT80" s="37"/>
      <c r="AKU80" s="37"/>
      <c r="AKV80" s="37"/>
      <c r="AKW80" s="37"/>
      <c r="AKX80" s="37"/>
      <c r="AKY80" s="37"/>
      <c r="AKZ80" s="37"/>
      <c r="ALA80" s="37"/>
      <c r="ALB80" s="37"/>
      <c r="ALC80" s="37"/>
      <c r="ALD80" s="37"/>
      <c r="ALE80" s="37"/>
      <c r="ALF80" s="37"/>
      <c r="ALG80" s="37"/>
      <c r="ALH80" s="37"/>
      <c r="ALI80" s="37"/>
      <c r="ALJ80" s="37"/>
      <c r="ALK80" s="37"/>
      <c r="ALL80" s="37"/>
      <c r="ALM80" s="37"/>
      <c r="ALN80" s="37"/>
      <c r="ALO80" s="37"/>
      <c r="ALP80" s="37"/>
      <c r="ALQ80" s="37"/>
      <c r="ALR80" s="37"/>
      <c r="ALS80" s="37"/>
      <c r="ALT80" s="37"/>
      <c r="ALU80" s="37"/>
      <c r="ALV80" s="37"/>
      <c r="ALW80" s="37"/>
      <c r="ALX80" s="37"/>
      <c r="ALY80" s="37"/>
      <c r="ALZ80" s="37"/>
      <c r="AMA80" s="37"/>
      <c r="AMB80" s="37"/>
      <c r="AMC80" s="37"/>
      <c r="AMD80" s="37"/>
      <c r="AME80" s="37"/>
      <c r="AMF80" s="37"/>
      <c r="AMG80" s="37"/>
      <c r="AMH80" s="37"/>
      <c r="AMI80" s="37"/>
      <c r="AMJ80" s="37"/>
      <c r="AMK80" s="37"/>
    </row>
    <row r="81" spans="1:1025" s="36" customFormat="1" ht="15" customHeight="1" x14ac:dyDescent="0.2">
      <c r="A81" s="266"/>
      <c r="B81" s="266"/>
      <c r="C81" s="266"/>
      <c r="D81" s="266"/>
      <c r="E81" s="42"/>
      <c r="F81" s="43"/>
      <c r="G81" s="46"/>
      <c r="H81" s="46"/>
      <c r="I81" s="46"/>
      <c r="J81" s="46"/>
      <c r="K81" s="43"/>
      <c r="L81" s="43"/>
      <c r="M81" s="39"/>
      <c r="N81" s="39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  <c r="IW81" s="37"/>
      <c r="IX81" s="37"/>
      <c r="IY81" s="37"/>
      <c r="IZ81" s="37"/>
      <c r="JA81" s="37"/>
      <c r="JB81" s="37"/>
      <c r="JC81" s="37"/>
      <c r="JD81" s="37"/>
      <c r="JE81" s="37"/>
      <c r="JF81" s="37"/>
      <c r="JG81" s="37"/>
      <c r="JH81" s="37"/>
      <c r="JI81" s="37"/>
      <c r="JJ81" s="37"/>
      <c r="JK81" s="37"/>
      <c r="JL81" s="37"/>
      <c r="JM81" s="37"/>
      <c r="JN81" s="37"/>
      <c r="JO81" s="37"/>
      <c r="JP81" s="37"/>
      <c r="JQ81" s="37"/>
      <c r="JR81" s="37"/>
      <c r="JS81" s="37"/>
      <c r="JT81" s="37"/>
      <c r="JU81" s="37"/>
      <c r="JV81" s="37"/>
      <c r="JW81" s="37"/>
      <c r="JX81" s="37"/>
      <c r="JY81" s="37"/>
      <c r="JZ81" s="37"/>
      <c r="KA81" s="37"/>
      <c r="KB81" s="37"/>
      <c r="KC81" s="37"/>
      <c r="KD81" s="37"/>
      <c r="KE81" s="37"/>
      <c r="KF81" s="37"/>
      <c r="KG81" s="37"/>
      <c r="KH81" s="37"/>
      <c r="KI81" s="37"/>
      <c r="KJ81" s="37"/>
      <c r="KK81" s="37"/>
      <c r="KL81" s="37"/>
      <c r="KM81" s="37"/>
      <c r="KN81" s="37"/>
      <c r="KO81" s="37"/>
      <c r="KP81" s="37"/>
      <c r="KQ81" s="37"/>
      <c r="KR81" s="37"/>
      <c r="KS81" s="37"/>
      <c r="KT81" s="37"/>
      <c r="KU81" s="37"/>
      <c r="KV81" s="37"/>
      <c r="KW81" s="37"/>
      <c r="KX81" s="37"/>
      <c r="KY81" s="37"/>
      <c r="KZ81" s="37"/>
      <c r="LA81" s="37"/>
      <c r="LB81" s="37"/>
      <c r="LC81" s="37"/>
      <c r="LD81" s="37"/>
      <c r="LE81" s="37"/>
      <c r="LF81" s="37"/>
      <c r="LG81" s="37"/>
      <c r="LH81" s="37"/>
      <c r="LI81" s="37"/>
      <c r="LJ81" s="37"/>
      <c r="LK81" s="37"/>
      <c r="LL81" s="37"/>
      <c r="LM81" s="37"/>
      <c r="LN81" s="37"/>
      <c r="LO81" s="37"/>
      <c r="LP81" s="37"/>
      <c r="LQ81" s="37"/>
      <c r="LR81" s="37"/>
      <c r="LS81" s="37"/>
      <c r="LT81" s="37"/>
      <c r="LU81" s="37"/>
      <c r="LV81" s="37"/>
      <c r="LW81" s="37"/>
      <c r="LX81" s="37"/>
      <c r="LY81" s="37"/>
      <c r="LZ81" s="37"/>
      <c r="MA81" s="37"/>
      <c r="MB81" s="37"/>
      <c r="MC81" s="37"/>
      <c r="MD81" s="37"/>
      <c r="ME81" s="37"/>
      <c r="MF81" s="37"/>
      <c r="MG81" s="37"/>
      <c r="MH81" s="37"/>
      <c r="MI81" s="37"/>
      <c r="MJ81" s="37"/>
      <c r="MK81" s="37"/>
      <c r="ML81" s="37"/>
      <c r="MM81" s="37"/>
      <c r="MN81" s="37"/>
      <c r="MO81" s="37"/>
      <c r="MP81" s="37"/>
      <c r="MQ81" s="37"/>
      <c r="MR81" s="37"/>
      <c r="MS81" s="37"/>
      <c r="MT81" s="37"/>
      <c r="MU81" s="37"/>
      <c r="MV81" s="37"/>
      <c r="MW81" s="37"/>
      <c r="MX81" s="37"/>
      <c r="MY81" s="37"/>
      <c r="MZ81" s="37"/>
      <c r="NA81" s="37"/>
      <c r="NB81" s="37"/>
      <c r="NC81" s="37"/>
      <c r="ND81" s="37"/>
      <c r="NE81" s="37"/>
      <c r="NF81" s="37"/>
      <c r="NG81" s="37"/>
      <c r="NH81" s="37"/>
      <c r="NI81" s="37"/>
      <c r="NJ81" s="37"/>
      <c r="NK81" s="37"/>
      <c r="NL81" s="37"/>
      <c r="NM81" s="37"/>
      <c r="NN81" s="37"/>
      <c r="NO81" s="37"/>
      <c r="NP81" s="37"/>
      <c r="NQ81" s="37"/>
      <c r="NR81" s="37"/>
      <c r="NS81" s="37"/>
      <c r="NT81" s="37"/>
      <c r="NU81" s="37"/>
      <c r="NV81" s="37"/>
      <c r="NW81" s="37"/>
      <c r="NX81" s="37"/>
      <c r="NY81" s="37"/>
      <c r="NZ81" s="37"/>
      <c r="OA81" s="37"/>
      <c r="OB81" s="37"/>
      <c r="OC81" s="37"/>
      <c r="OD81" s="37"/>
      <c r="OE81" s="37"/>
      <c r="OF81" s="37"/>
      <c r="OG81" s="37"/>
      <c r="OH81" s="37"/>
      <c r="OI81" s="37"/>
      <c r="OJ81" s="37"/>
      <c r="OK81" s="37"/>
      <c r="OL81" s="37"/>
      <c r="OM81" s="37"/>
      <c r="ON81" s="37"/>
      <c r="OO81" s="37"/>
      <c r="OP81" s="37"/>
      <c r="OQ81" s="37"/>
      <c r="OR81" s="37"/>
      <c r="OS81" s="37"/>
      <c r="OT81" s="37"/>
      <c r="OU81" s="37"/>
      <c r="OV81" s="37"/>
      <c r="OW81" s="37"/>
      <c r="OX81" s="37"/>
      <c r="OY81" s="37"/>
      <c r="OZ81" s="37"/>
      <c r="PA81" s="37"/>
      <c r="PB81" s="37"/>
      <c r="PC81" s="37"/>
      <c r="PD81" s="37"/>
      <c r="PE81" s="37"/>
      <c r="PF81" s="37"/>
      <c r="PG81" s="37"/>
      <c r="PH81" s="37"/>
      <c r="PI81" s="37"/>
      <c r="PJ81" s="37"/>
      <c r="PK81" s="37"/>
      <c r="PL81" s="37"/>
      <c r="PM81" s="37"/>
      <c r="PN81" s="37"/>
      <c r="PO81" s="37"/>
      <c r="PP81" s="37"/>
      <c r="PQ81" s="37"/>
      <c r="PR81" s="37"/>
      <c r="PS81" s="37"/>
      <c r="PT81" s="37"/>
      <c r="PU81" s="37"/>
      <c r="PV81" s="37"/>
      <c r="PW81" s="37"/>
      <c r="PX81" s="37"/>
      <c r="PY81" s="37"/>
      <c r="PZ81" s="37"/>
      <c r="QA81" s="37"/>
      <c r="QB81" s="37"/>
      <c r="QC81" s="37"/>
      <c r="QD81" s="37"/>
      <c r="QE81" s="37"/>
      <c r="QF81" s="37"/>
      <c r="QG81" s="37"/>
      <c r="QH81" s="37"/>
      <c r="QI81" s="37"/>
      <c r="QJ81" s="37"/>
      <c r="QK81" s="37"/>
      <c r="QL81" s="37"/>
      <c r="QM81" s="37"/>
      <c r="QN81" s="37"/>
      <c r="QO81" s="37"/>
      <c r="QP81" s="37"/>
      <c r="QQ81" s="37"/>
      <c r="QR81" s="37"/>
      <c r="QS81" s="37"/>
      <c r="QT81" s="37"/>
      <c r="QU81" s="37"/>
      <c r="QV81" s="37"/>
      <c r="QW81" s="37"/>
      <c r="QX81" s="37"/>
      <c r="QY81" s="37"/>
      <c r="QZ81" s="37"/>
      <c r="RA81" s="37"/>
      <c r="RB81" s="37"/>
      <c r="RC81" s="37"/>
      <c r="RD81" s="37"/>
      <c r="RE81" s="37"/>
      <c r="RF81" s="37"/>
      <c r="RG81" s="37"/>
      <c r="RH81" s="37"/>
      <c r="RI81" s="37"/>
      <c r="RJ81" s="37"/>
      <c r="RK81" s="37"/>
      <c r="RL81" s="37"/>
      <c r="RM81" s="37"/>
      <c r="RN81" s="37"/>
      <c r="RO81" s="37"/>
      <c r="RP81" s="37"/>
      <c r="RQ81" s="37"/>
      <c r="RR81" s="37"/>
      <c r="RS81" s="37"/>
      <c r="RT81" s="37"/>
      <c r="RU81" s="37"/>
      <c r="RV81" s="37"/>
      <c r="RW81" s="37"/>
      <c r="RX81" s="37"/>
      <c r="RY81" s="37"/>
      <c r="RZ81" s="37"/>
      <c r="SA81" s="37"/>
      <c r="SB81" s="37"/>
      <c r="SC81" s="37"/>
      <c r="SD81" s="37"/>
      <c r="SE81" s="37"/>
      <c r="SF81" s="37"/>
      <c r="SG81" s="37"/>
      <c r="SH81" s="37"/>
      <c r="SI81" s="37"/>
      <c r="SJ81" s="37"/>
      <c r="SK81" s="37"/>
      <c r="SL81" s="37"/>
      <c r="SM81" s="37"/>
      <c r="SN81" s="37"/>
      <c r="SO81" s="37"/>
      <c r="SP81" s="37"/>
      <c r="SQ81" s="37"/>
      <c r="SR81" s="37"/>
      <c r="SS81" s="37"/>
      <c r="ST81" s="37"/>
      <c r="SU81" s="37"/>
      <c r="SV81" s="37"/>
      <c r="SW81" s="37"/>
      <c r="SX81" s="37"/>
      <c r="SY81" s="37"/>
      <c r="SZ81" s="37"/>
      <c r="TA81" s="37"/>
      <c r="TB81" s="37"/>
      <c r="TC81" s="37"/>
      <c r="TD81" s="37"/>
      <c r="TE81" s="37"/>
      <c r="TF81" s="37"/>
      <c r="TG81" s="37"/>
      <c r="TH81" s="37"/>
      <c r="TI81" s="37"/>
      <c r="TJ81" s="37"/>
      <c r="TK81" s="37"/>
      <c r="TL81" s="37"/>
      <c r="TM81" s="37"/>
      <c r="TN81" s="37"/>
      <c r="TO81" s="37"/>
      <c r="TP81" s="37"/>
      <c r="TQ81" s="37"/>
      <c r="TR81" s="37"/>
      <c r="TS81" s="37"/>
      <c r="TT81" s="37"/>
      <c r="TU81" s="37"/>
      <c r="TV81" s="37"/>
      <c r="TW81" s="37"/>
      <c r="TX81" s="37"/>
      <c r="TY81" s="37"/>
      <c r="TZ81" s="37"/>
      <c r="UA81" s="37"/>
      <c r="UB81" s="37"/>
      <c r="UC81" s="37"/>
      <c r="UD81" s="37"/>
      <c r="UE81" s="37"/>
      <c r="UF81" s="37"/>
      <c r="UG81" s="37"/>
      <c r="UH81" s="37"/>
      <c r="UI81" s="37"/>
      <c r="UJ81" s="37"/>
      <c r="UK81" s="37"/>
      <c r="UL81" s="37"/>
      <c r="UM81" s="37"/>
      <c r="UN81" s="37"/>
      <c r="UO81" s="37"/>
      <c r="UP81" s="37"/>
      <c r="UQ81" s="37"/>
      <c r="UR81" s="37"/>
      <c r="US81" s="37"/>
      <c r="UT81" s="37"/>
      <c r="UU81" s="37"/>
      <c r="UV81" s="37"/>
      <c r="UW81" s="37"/>
      <c r="UX81" s="37"/>
      <c r="UY81" s="37"/>
      <c r="UZ81" s="37"/>
      <c r="VA81" s="37"/>
      <c r="VB81" s="37"/>
      <c r="VC81" s="37"/>
      <c r="VD81" s="37"/>
      <c r="VE81" s="37"/>
      <c r="VF81" s="37"/>
      <c r="VG81" s="37"/>
      <c r="VH81" s="37"/>
      <c r="VI81" s="37"/>
      <c r="VJ81" s="37"/>
      <c r="VK81" s="37"/>
      <c r="VL81" s="37"/>
      <c r="VM81" s="37"/>
      <c r="VN81" s="37"/>
      <c r="VO81" s="37"/>
      <c r="VP81" s="37"/>
      <c r="VQ81" s="37"/>
      <c r="VR81" s="37"/>
      <c r="VS81" s="37"/>
      <c r="VT81" s="37"/>
      <c r="VU81" s="37"/>
      <c r="VV81" s="37"/>
      <c r="VW81" s="37"/>
      <c r="VX81" s="37"/>
      <c r="VY81" s="37"/>
      <c r="VZ81" s="37"/>
      <c r="WA81" s="37"/>
      <c r="WB81" s="37"/>
      <c r="WC81" s="37"/>
      <c r="WD81" s="37"/>
      <c r="WE81" s="37"/>
      <c r="WF81" s="37"/>
      <c r="WG81" s="37"/>
      <c r="WH81" s="37"/>
      <c r="WI81" s="37"/>
      <c r="WJ81" s="37"/>
      <c r="WK81" s="37"/>
      <c r="WL81" s="37"/>
      <c r="WM81" s="37"/>
      <c r="WN81" s="37"/>
      <c r="WO81" s="37"/>
      <c r="WP81" s="37"/>
      <c r="WQ81" s="37"/>
      <c r="WR81" s="37"/>
      <c r="WS81" s="37"/>
      <c r="WT81" s="37"/>
      <c r="WU81" s="37"/>
      <c r="WV81" s="37"/>
      <c r="WW81" s="37"/>
      <c r="WX81" s="37"/>
      <c r="WY81" s="37"/>
      <c r="WZ81" s="37"/>
      <c r="XA81" s="37"/>
      <c r="XB81" s="37"/>
      <c r="XC81" s="37"/>
      <c r="XD81" s="37"/>
      <c r="XE81" s="37"/>
      <c r="XF81" s="37"/>
      <c r="XG81" s="37"/>
      <c r="XH81" s="37"/>
      <c r="XI81" s="37"/>
      <c r="XJ81" s="37"/>
      <c r="XK81" s="37"/>
      <c r="XL81" s="37"/>
      <c r="XM81" s="37"/>
      <c r="XN81" s="37"/>
      <c r="XO81" s="37"/>
      <c r="XP81" s="37"/>
      <c r="XQ81" s="37"/>
      <c r="XR81" s="37"/>
      <c r="XS81" s="37"/>
      <c r="XT81" s="37"/>
      <c r="XU81" s="37"/>
      <c r="XV81" s="37"/>
      <c r="XW81" s="37"/>
      <c r="XX81" s="37"/>
      <c r="XY81" s="37"/>
      <c r="XZ81" s="37"/>
      <c r="YA81" s="37"/>
      <c r="YB81" s="37"/>
      <c r="YC81" s="37"/>
      <c r="YD81" s="37"/>
      <c r="YE81" s="37"/>
      <c r="YF81" s="37"/>
      <c r="YG81" s="37"/>
      <c r="YH81" s="37"/>
      <c r="YI81" s="37"/>
      <c r="YJ81" s="37"/>
      <c r="YK81" s="37"/>
      <c r="YL81" s="37"/>
      <c r="YM81" s="37"/>
      <c r="YN81" s="37"/>
      <c r="YO81" s="37"/>
      <c r="YP81" s="37"/>
      <c r="YQ81" s="37"/>
      <c r="YR81" s="37"/>
      <c r="YS81" s="37"/>
      <c r="YT81" s="37"/>
      <c r="YU81" s="37"/>
      <c r="YV81" s="37"/>
      <c r="YW81" s="37"/>
      <c r="YX81" s="37"/>
      <c r="YY81" s="37"/>
      <c r="YZ81" s="37"/>
      <c r="ZA81" s="37"/>
      <c r="ZB81" s="37"/>
      <c r="ZC81" s="37"/>
      <c r="ZD81" s="37"/>
      <c r="ZE81" s="37"/>
      <c r="ZF81" s="37"/>
      <c r="ZG81" s="37"/>
      <c r="ZH81" s="37"/>
      <c r="ZI81" s="37"/>
      <c r="ZJ81" s="37"/>
      <c r="ZK81" s="37"/>
      <c r="ZL81" s="37"/>
      <c r="ZM81" s="37"/>
      <c r="ZN81" s="37"/>
      <c r="ZO81" s="37"/>
      <c r="ZP81" s="37"/>
      <c r="ZQ81" s="37"/>
      <c r="ZR81" s="37"/>
      <c r="ZS81" s="37"/>
      <c r="ZT81" s="37"/>
      <c r="ZU81" s="37"/>
      <c r="ZV81" s="37"/>
      <c r="ZW81" s="37"/>
      <c r="ZX81" s="37"/>
      <c r="ZY81" s="37"/>
      <c r="ZZ81" s="37"/>
      <c r="AAA81" s="37"/>
      <c r="AAB81" s="37"/>
      <c r="AAC81" s="37"/>
      <c r="AAD81" s="37"/>
      <c r="AAE81" s="37"/>
      <c r="AAF81" s="37"/>
      <c r="AAG81" s="37"/>
      <c r="AAH81" s="37"/>
      <c r="AAI81" s="37"/>
      <c r="AAJ81" s="37"/>
      <c r="AAK81" s="37"/>
      <c r="AAL81" s="37"/>
      <c r="AAM81" s="37"/>
      <c r="AAN81" s="37"/>
      <c r="AAO81" s="37"/>
      <c r="AAP81" s="37"/>
      <c r="AAQ81" s="37"/>
      <c r="AAR81" s="37"/>
      <c r="AAS81" s="37"/>
      <c r="AAT81" s="37"/>
      <c r="AAU81" s="37"/>
      <c r="AAV81" s="37"/>
      <c r="AAW81" s="37"/>
      <c r="AAX81" s="37"/>
      <c r="AAY81" s="37"/>
      <c r="AAZ81" s="37"/>
      <c r="ABA81" s="37"/>
      <c r="ABB81" s="37"/>
      <c r="ABC81" s="37"/>
      <c r="ABD81" s="37"/>
      <c r="ABE81" s="37"/>
      <c r="ABF81" s="37"/>
      <c r="ABG81" s="37"/>
      <c r="ABH81" s="37"/>
      <c r="ABI81" s="37"/>
      <c r="ABJ81" s="37"/>
      <c r="ABK81" s="37"/>
      <c r="ABL81" s="37"/>
      <c r="ABM81" s="37"/>
      <c r="ABN81" s="37"/>
      <c r="ABO81" s="37"/>
      <c r="ABP81" s="37"/>
      <c r="ABQ81" s="37"/>
      <c r="ABR81" s="37"/>
      <c r="ABS81" s="37"/>
      <c r="ABT81" s="37"/>
      <c r="ABU81" s="37"/>
      <c r="ABV81" s="37"/>
      <c r="ABW81" s="37"/>
      <c r="ABX81" s="37"/>
      <c r="ABY81" s="37"/>
      <c r="ABZ81" s="37"/>
      <c r="ACA81" s="37"/>
      <c r="ACB81" s="37"/>
      <c r="ACC81" s="37"/>
      <c r="ACD81" s="37"/>
      <c r="ACE81" s="37"/>
      <c r="ACF81" s="37"/>
      <c r="ACG81" s="37"/>
      <c r="ACH81" s="37"/>
      <c r="ACI81" s="37"/>
      <c r="ACJ81" s="37"/>
      <c r="ACK81" s="37"/>
      <c r="ACL81" s="37"/>
      <c r="ACM81" s="37"/>
      <c r="ACN81" s="37"/>
      <c r="ACO81" s="37"/>
      <c r="ACP81" s="37"/>
      <c r="ACQ81" s="37"/>
      <c r="ACR81" s="37"/>
      <c r="ACS81" s="37"/>
      <c r="ACT81" s="37"/>
      <c r="ACU81" s="37"/>
      <c r="ACV81" s="37"/>
      <c r="ACW81" s="37"/>
      <c r="ACX81" s="37"/>
      <c r="ACY81" s="37"/>
      <c r="ACZ81" s="37"/>
      <c r="ADA81" s="37"/>
      <c r="ADB81" s="37"/>
      <c r="ADC81" s="37"/>
      <c r="ADD81" s="37"/>
      <c r="ADE81" s="37"/>
      <c r="ADF81" s="37"/>
      <c r="ADG81" s="37"/>
      <c r="ADH81" s="37"/>
      <c r="ADI81" s="37"/>
      <c r="ADJ81" s="37"/>
      <c r="ADK81" s="37"/>
      <c r="ADL81" s="37"/>
      <c r="ADM81" s="37"/>
      <c r="ADN81" s="37"/>
      <c r="ADO81" s="37"/>
      <c r="ADP81" s="37"/>
      <c r="ADQ81" s="37"/>
      <c r="ADR81" s="37"/>
      <c r="ADS81" s="37"/>
      <c r="ADT81" s="37"/>
      <c r="ADU81" s="37"/>
      <c r="ADV81" s="37"/>
      <c r="ADW81" s="37"/>
      <c r="ADX81" s="37"/>
      <c r="ADY81" s="37"/>
      <c r="ADZ81" s="37"/>
      <c r="AEA81" s="37"/>
      <c r="AEB81" s="37"/>
      <c r="AEC81" s="37"/>
      <c r="AED81" s="37"/>
      <c r="AEE81" s="37"/>
      <c r="AEF81" s="37"/>
      <c r="AEG81" s="37"/>
      <c r="AEH81" s="37"/>
      <c r="AEI81" s="37"/>
      <c r="AEJ81" s="37"/>
      <c r="AEK81" s="37"/>
      <c r="AEL81" s="37"/>
      <c r="AEM81" s="37"/>
      <c r="AEN81" s="37"/>
      <c r="AEO81" s="37"/>
      <c r="AEP81" s="37"/>
      <c r="AEQ81" s="37"/>
      <c r="AER81" s="37"/>
      <c r="AES81" s="37"/>
      <c r="AET81" s="37"/>
      <c r="AEU81" s="37"/>
      <c r="AEV81" s="37"/>
      <c r="AEW81" s="37"/>
      <c r="AEX81" s="37"/>
      <c r="AEY81" s="37"/>
      <c r="AEZ81" s="37"/>
      <c r="AFA81" s="37"/>
      <c r="AFB81" s="37"/>
      <c r="AFC81" s="37"/>
      <c r="AFD81" s="37"/>
      <c r="AFE81" s="37"/>
      <c r="AFF81" s="37"/>
      <c r="AFG81" s="37"/>
      <c r="AFH81" s="37"/>
      <c r="AFI81" s="37"/>
      <c r="AFJ81" s="37"/>
      <c r="AFK81" s="37"/>
      <c r="AFL81" s="37"/>
      <c r="AFM81" s="37"/>
      <c r="AFN81" s="37"/>
      <c r="AFO81" s="37"/>
      <c r="AFP81" s="37"/>
      <c r="AFQ81" s="37"/>
      <c r="AFR81" s="37"/>
      <c r="AFS81" s="37"/>
      <c r="AFT81" s="37"/>
      <c r="AFU81" s="37"/>
      <c r="AFV81" s="37"/>
      <c r="AFW81" s="37"/>
      <c r="AFX81" s="37"/>
      <c r="AFY81" s="37"/>
      <c r="AFZ81" s="37"/>
      <c r="AGA81" s="37"/>
      <c r="AGB81" s="37"/>
      <c r="AGC81" s="37"/>
      <c r="AGD81" s="37"/>
      <c r="AGE81" s="37"/>
      <c r="AGF81" s="37"/>
      <c r="AGG81" s="37"/>
      <c r="AGH81" s="37"/>
      <c r="AGI81" s="37"/>
      <c r="AGJ81" s="37"/>
      <c r="AGK81" s="37"/>
      <c r="AGL81" s="37"/>
      <c r="AGM81" s="37"/>
      <c r="AGN81" s="37"/>
      <c r="AGO81" s="37"/>
      <c r="AGP81" s="37"/>
      <c r="AGQ81" s="37"/>
      <c r="AGR81" s="37"/>
      <c r="AGS81" s="37"/>
      <c r="AGT81" s="37"/>
      <c r="AGU81" s="37"/>
      <c r="AGV81" s="37"/>
      <c r="AGW81" s="37"/>
      <c r="AGX81" s="37"/>
      <c r="AGY81" s="37"/>
      <c r="AGZ81" s="37"/>
      <c r="AHA81" s="37"/>
      <c r="AHB81" s="37"/>
      <c r="AHC81" s="37"/>
      <c r="AHD81" s="37"/>
      <c r="AHE81" s="37"/>
      <c r="AHF81" s="37"/>
      <c r="AHG81" s="37"/>
      <c r="AHH81" s="37"/>
      <c r="AHI81" s="37"/>
      <c r="AHJ81" s="37"/>
      <c r="AHK81" s="37"/>
      <c r="AHL81" s="37"/>
      <c r="AHM81" s="37"/>
      <c r="AHN81" s="37"/>
      <c r="AHO81" s="37"/>
      <c r="AHP81" s="37"/>
      <c r="AHQ81" s="37"/>
      <c r="AHR81" s="37"/>
      <c r="AHS81" s="37"/>
      <c r="AHT81" s="37"/>
      <c r="AHU81" s="37"/>
      <c r="AHV81" s="37"/>
      <c r="AHW81" s="37"/>
      <c r="AHX81" s="37"/>
      <c r="AHY81" s="37"/>
      <c r="AHZ81" s="37"/>
      <c r="AIA81" s="37"/>
      <c r="AIB81" s="37"/>
      <c r="AIC81" s="37"/>
      <c r="AID81" s="37"/>
      <c r="AIE81" s="37"/>
      <c r="AIF81" s="37"/>
      <c r="AIG81" s="37"/>
      <c r="AIH81" s="37"/>
      <c r="AII81" s="37"/>
      <c r="AIJ81" s="37"/>
      <c r="AIK81" s="37"/>
      <c r="AIL81" s="37"/>
      <c r="AIM81" s="37"/>
      <c r="AIN81" s="37"/>
      <c r="AIO81" s="37"/>
      <c r="AIP81" s="37"/>
      <c r="AIQ81" s="37"/>
      <c r="AIR81" s="37"/>
      <c r="AIS81" s="37"/>
      <c r="AIT81" s="37"/>
      <c r="AIU81" s="37"/>
      <c r="AIV81" s="37"/>
      <c r="AIW81" s="37"/>
      <c r="AIX81" s="37"/>
      <c r="AIY81" s="37"/>
      <c r="AIZ81" s="37"/>
      <c r="AJA81" s="37"/>
      <c r="AJB81" s="37"/>
      <c r="AJC81" s="37"/>
      <c r="AJD81" s="37"/>
      <c r="AJE81" s="37"/>
      <c r="AJF81" s="37"/>
      <c r="AJG81" s="37"/>
      <c r="AJH81" s="37"/>
      <c r="AJI81" s="37"/>
      <c r="AJJ81" s="37"/>
      <c r="AJK81" s="37"/>
      <c r="AJL81" s="37"/>
      <c r="AJM81" s="37"/>
      <c r="AJN81" s="37"/>
      <c r="AJO81" s="37"/>
      <c r="AJP81" s="37"/>
      <c r="AJQ81" s="37"/>
      <c r="AJR81" s="37"/>
      <c r="AJS81" s="37"/>
      <c r="AJT81" s="37"/>
      <c r="AJU81" s="37"/>
      <c r="AJV81" s="37"/>
      <c r="AJW81" s="37"/>
      <c r="AJX81" s="37"/>
      <c r="AJY81" s="37"/>
      <c r="AJZ81" s="37"/>
      <c r="AKA81" s="37"/>
      <c r="AKB81" s="37"/>
      <c r="AKC81" s="37"/>
      <c r="AKD81" s="37"/>
      <c r="AKE81" s="37"/>
      <c r="AKF81" s="37"/>
      <c r="AKG81" s="37"/>
      <c r="AKH81" s="37"/>
      <c r="AKI81" s="37"/>
      <c r="AKJ81" s="37"/>
      <c r="AKK81" s="37"/>
      <c r="AKL81" s="37"/>
      <c r="AKM81" s="37"/>
      <c r="AKN81" s="37"/>
      <c r="AKO81" s="37"/>
      <c r="AKP81" s="37"/>
      <c r="AKQ81" s="37"/>
      <c r="AKR81" s="37"/>
      <c r="AKS81" s="37"/>
      <c r="AKT81" s="37"/>
      <c r="AKU81" s="37"/>
      <c r="AKV81" s="37"/>
      <c r="AKW81" s="37"/>
      <c r="AKX81" s="37"/>
      <c r="AKY81" s="37"/>
      <c r="AKZ81" s="37"/>
      <c r="ALA81" s="37"/>
      <c r="ALB81" s="37"/>
      <c r="ALC81" s="37"/>
      <c r="ALD81" s="37"/>
      <c r="ALE81" s="37"/>
      <c r="ALF81" s="37"/>
      <c r="ALG81" s="37"/>
      <c r="ALH81" s="37"/>
      <c r="ALI81" s="37"/>
      <c r="ALJ81" s="37"/>
      <c r="ALK81" s="37"/>
      <c r="ALL81" s="37"/>
      <c r="ALM81" s="37"/>
      <c r="ALN81" s="37"/>
      <c r="ALO81" s="37"/>
      <c r="ALP81" s="37"/>
      <c r="ALQ81" s="37"/>
      <c r="ALR81" s="37"/>
      <c r="ALS81" s="37"/>
      <c r="ALT81" s="37"/>
      <c r="ALU81" s="37"/>
      <c r="ALV81" s="37"/>
      <c r="ALW81" s="37"/>
      <c r="ALX81" s="37"/>
      <c r="ALY81" s="37"/>
      <c r="ALZ81" s="37"/>
      <c r="AMA81" s="37"/>
      <c r="AMB81" s="37"/>
      <c r="AMC81" s="37"/>
      <c r="AMD81" s="37"/>
      <c r="AME81" s="37"/>
      <c r="AMF81" s="37"/>
      <c r="AMG81" s="37"/>
      <c r="AMH81" s="37"/>
      <c r="AMI81" s="37"/>
      <c r="AMJ81" s="37"/>
      <c r="AMK81" s="37"/>
    </row>
    <row r="82" spans="1:1025" s="36" customFormat="1" ht="15" customHeight="1" x14ac:dyDescent="0.2">
      <c r="A82" s="266"/>
      <c r="B82" s="266"/>
      <c r="C82" s="266"/>
      <c r="D82" s="266"/>
      <c r="E82" s="42"/>
      <c r="F82" s="42"/>
      <c r="G82" s="266"/>
      <c r="H82" s="266"/>
      <c r="I82" s="266"/>
      <c r="J82" s="266"/>
      <c r="K82" s="42"/>
      <c r="L82" s="43"/>
      <c r="M82" s="39"/>
      <c r="N82" s="39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  <c r="FX82" s="37"/>
      <c r="FY82" s="37"/>
      <c r="FZ82" s="37"/>
      <c r="GA82" s="37"/>
      <c r="GB82" s="37"/>
      <c r="GC82" s="37"/>
      <c r="GD82" s="37"/>
      <c r="GE82" s="37"/>
      <c r="GF82" s="37"/>
      <c r="GG82" s="37"/>
      <c r="GH82" s="37"/>
      <c r="GI82" s="37"/>
      <c r="GJ82" s="37"/>
      <c r="GK82" s="37"/>
      <c r="GL82" s="37"/>
      <c r="GM82" s="37"/>
      <c r="GN82" s="37"/>
      <c r="GO82" s="37"/>
      <c r="GP82" s="37"/>
      <c r="GQ82" s="37"/>
      <c r="GR82" s="37"/>
      <c r="GS82" s="37"/>
      <c r="GT82" s="37"/>
      <c r="GU82" s="37"/>
      <c r="GV82" s="37"/>
      <c r="GW82" s="37"/>
      <c r="GX82" s="37"/>
      <c r="GY82" s="37"/>
      <c r="GZ82" s="37"/>
      <c r="HA82" s="37"/>
      <c r="HB82" s="37"/>
      <c r="HC82" s="37"/>
      <c r="HD82" s="37"/>
      <c r="HE82" s="37"/>
      <c r="HF82" s="37"/>
      <c r="HG82" s="37"/>
      <c r="HH82" s="37"/>
      <c r="HI82" s="37"/>
      <c r="HJ82" s="37"/>
      <c r="HK82" s="37"/>
      <c r="HL82" s="37"/>
      <c r="HM82" s="37"/>
      <c r="HN82" s="37"/>
      <c r="HO82" s="37"/>
      <c r="HP82" s="37"/>
      <c r="HQ82" s="37"/>
      <c r="HR82" s="37"/>
      <c r="HS82" s="37"/>
      <c r="HT82" s="37"/>
      <c r="HU82" s="37"/>
      <c r="HV82" s="37"/>
      <c r="HW82" s="37"/>
      <c r="HX82" s="37"/>
      <c r="HY82" s="37"/>
      <c r="HZ82" s="37"/>
      <c r="IA82" s="37"/>
      <c r="IB82" s="37"/>
      <c r="IC82" s="37"/>
      <c r="ID82" s="37"/>
      <c r="IE82" s="37"/>
      <c r="IF82" s="37"/>
      <c r="IG82" s="37"/>
      <c r="IH82" s="37"/>
      <c r="II82" s="37"/>
      <c r="IJ82" s="37"/>
      <c r="IK82" s="37"/>
      <c r="IL82" s="37"/>
      <c r="IM82" s="37"/>
      <c r="IN82" s="37"/>
      <c r="IO82" s="37"/>
      <c r="IP82" s="37"/>
      <c r="IQ82" s="37"/>
      <c r="IR82" s="37"/>
      <c r="IS82" s="37"/>
      <c r="IT82" s="37"/>
      <c r="IU82" s="37"/>
      <c r="IV82" s="37"/>
      <c r="IW82" s="37"/>
      <c r="IX82" s="37"/>
      <c r="IY82" s="37"/>
      <c r="IZ82" s="37"/>
      <c r="JA82" s="37"/>
      <c r="JB82" s="37"/>
      <c r="JC82" s="37"/>
      <c r="JD82" s="37"/>
      <c r="JE82" s="37"/>
      <c r="JF82" s="37"/>
      <c r="JG82" s="37"/>
      <c r="JH82" s="37"/>
      <c r="JI82" s="37"/>
      <c r="JJ82" s="37"/>
      <c r="JK82" s="37"/>
      <c r="JL82" s="37"/>
      <c r="JM82" s="37"/>
      <c r="JN82" s="37"/>
      <c r="JO82" s="37"/>
      <c r="JP82" s="37"/>
      <c r="JQ82" s="37"/>
      <c r="JR82" s="37"/>
      <c r="JS82" s="37"/>
      <c r="JT82" s="37"/>
      <c r="JU82" s="37"/>
      <c r="JV82" s="37"/>
      <c r="JW82" s="37"/>
      <c r="JX82" s="37"/>
      <c r="JY82" s="37"/>
      <c r="JZ82" s="37"/>
      <c r="KA82" s="37"/>
      <c r="KB82" s="37"/>
      <c r="KC82" s="37"/>
      <c r="KD82" s="37"/>
      <c r="KE82" s="37"/>
      <c r="KF82" s="37"/>
      <c r="KG82" s="37"/>
      <c r="KH82" s="37"/>
      <c r="KI82" s="37"/>
      <c r="KJ82" s="37"/>
      <c r="KK82" s="37"/>
      <c r="KL82" s="37"/>
      <c r="KM82" s="37"/>
      <c r="KN82" s="37"/>
      <c r="KO82" s="37"/>
      <c r="KP82" s="37"/>
      <c r="KQ82" s="37"/>
      <c r="KR82" s="37"/>
      <c r="KS82" s="37"/>
      <c r="KT82" s="37"/>
      <c r="KU82" s="37"/>
      <c r="KV82" s="37"/>
      <c r="KW82" s="37"/>
      <c r="KX82" s="37"/>
      <c r="KY82" s="37"/>
      <c r="KZ82" s="37"/>
      <c r="LA82" s="37"/>
      <c r="LB82" s="37"/>
      <c r="LC82" s="37"/>
      <c r="LD82" s="37"/>
      <c r="LE82" s="37"/>
      <c r="LF82" s="37"/>
      <c r="LG82" s="37"/>
      <c r="LH82" s="37"/>
      <c r="LI82" s="37"/>
      <c r="LJ82" s="37"/>
      <c r="LK82" s="37"/>
      <c r="LL82" s="37"/>
      <c r="LM82" s="37"/>
      <c r="LN82" s="37"/>
      <c r="LO82" s="37"/>
      <c r="LP82" s="37"/>
      <c r="LQ82" s="37"/>
      <c r="LR82" s="37"/>
      <c r="LS82" s="37"/>
      <c r="LT82" s="37"/>
      <c r="LU82" s="37"/>
      <c r="LV82" s="37"/>
      <c r="LW82" s="37"/>
      <c r="LX82" s="37"/>
      <c r="LY82" s="37"/>
      <c r="LZ82" s="37"/>
      <c r="MA82" s="37"/>
      <c r="MB82" s="37"/>
      <c r="MC82" s="37"/>
      <c r="MD82" s="37"/>
      <c r="ME82" s="37"/>
      <c r="MF82" s="37"/>
      <c r="MG82" s="37"/>
      <c r="MH82" s="37"/>
      <c r="MI82" s="37"/>
      <c r="MJ82" s="37"/>
      <c r="MK82" s="37"/>
      <c r="ML82" s="37"/>
      <c r="MM82" s="37"/>
      <c r="MN82" s="37"/>
      <c r="MO82" s="37"/>
      <c r="MP82" s="37"/>
      <c r="MQ82" s="37"/>
      <c r="MR82" s="37"/>
      <c r="MS82" s="37"/>
      <c r="MT82" s="37"/>
      <c r="MU82" s="37"/>
      <c r="MV82" s="37"/>
      <c r="MW82" s="37"/>
      <c r="MX82" s="37"/>
      <c r="MY82" s="37"/>
      <c r="MZ82" s="37"/>
      <c r="NA82" s="37"/>
      <c r="NB82" s="37"/>
      <c r="NC82" s="37"/>
      <c r="ND82" s="37"/>
      <c r="NE82" s="37"/>
      <c r="NF82" s="37"/>
      <c r="NG82" s="37"/>
      <c r="NH82" s="37"/>
      <c r="NI82" s="37"/>
      <c r="NJ82" s="37"/>
      <c r="NK82" s="37"/>
      <c r="NL82" s="37"/>
      <c r="NM82" s="37"/>
      <c r="NN82" s="37"/>
      <c r="NO82" s="37"/>
      <c r="NP82" s="37"/>
      <c r="NQ82" s="37"/>
      <c r="NR82" s="37"/>
      <c r="NS82" s="37"/>
      <c r="NT82" s="37"/>
      <c r="NU82" s="37"/>
      <c r="NV82" s="37"/>
      <c r="NW82" s="37"/>
      <c r="NX82" s="37"/>
      <c r="NY82" s="37"/>
      <c r="NZ82" s="37"/>
      <c r="OA82" s="37"/>
      <c r="OB82" s="37"/>
      <c r="OC82" s="37"/>
      <c r="OD82" s="37"/>
      <c r="OE82" s="37"/>
      <c r="OF82" s="37"/>
      <c r="OG82" s="37"/>
      <c r="OH82" s="37"/>
      <c r="OI82" s="37"/>
      <c r="OJ82" s="37"/>
      <c r="OK82" s="37"/>
      <c r="OL82" s="37"/>
      <c r="OM82" s="37"/>
      <c r="ON82" s="37"/>
      <c r="OO82" s="37"/>
      <c r="OP82" s="37"/>
      <c r="OQ82" s="37"/>
      <c r="OR82" s="37"/>
      <c r="OS82" s="37"/>
      <c r="OT82" s="37"/>
      <c r="OU82" s="37"/>
      <c r="OV82" s="37"/>
      <c r="OW82" s="37"/>
      <c r="OX82" s="37"/>
      <c r="OY82" s="37"/>
      <c r="OZ82" s="37"/>
      <c r="PA82" s="37"/>
      <c r="PB82" s="37"/>
      <c r="PC82" s="37"/>
      <c r="PD82" s="37"/>
      <c r="PE82" s="37"/>
      <c r="PF82" s="37"/>
      <c r="PG82" s="37"/>
      <c r="PH82" s="37"/>
      <c r="PI82" s="37"/>
      <c r="PJ82" s="37"/>
      <c r="PK82" s="37"/>
      <c r="PL82" s="37"/>
      <c r="PM82" s="37"/>
      <c r="PN82" s="37"/>
      <c r="PO82" s="37"/>
      <c r="PP82" s="37"/>
      <c r="PQ82" s="37"/>
      <c r="PR82" s="37"/>
      <c r="PS82" s="37"/>
      <c r="PT82" s="37"/>
      <c r="PU82" s="37"/>
      <c r="PV82" s="37"/>
      <c r="PW82" s="37"/>
      <c r="PX82" s="37"/>
      <c r="PY82" s="37"/>
      <c r="PZ82" s="37"/>
      <c r="QA82" s="37"/>
      <c r="QB82" s="37"/>
      <c r="QC82" s="37"/>
      <c r="QD82" s="37"/>
      <c r="QE82" s="37"/>
      <c r="QF82" s="37"/>
      <c r="QG82" s="37"/>
      <c r="QH82" s="37"/>
      <c r="QI82" s="37"/>
      <c r="QJ82" s="37"/>
      <c r="QK82" s="37"/>
      <c r="QL82" s="37"/>
      <c r="QM82" s="37"/>
      <c r="QN82" s="37"/>
      <c r="QO82" s="37"/>
      <c r="QP82" s="37"/>
      <c r="QQ82" s="37"/>
      <c r="QR82" s="37"/>
      <c r="QS82" s="37"/>
      <c r="QT82" s="37"/>
      <c r="QU82" s="37"/>
      <c r="QV82" s="37"/>
      <c r="QW82" s="37"/>
      <c r="QX82" s="37"/>
      <c r="QY82" s="37"/>
      <c r="QZ82" s="37"/>
      <c r="RA82" s="37"/>
      <c r="RB82" s="37"/>
      <c r="RC82" s="37"/>
      <c r="RD82" s="37"/>
      <c r="RE82" s="37"/>
      <c r="RF82" s="37"/>
      <c r="RG82" s="37"/>
      <c r="RH82" s="37"/>
      <c r="RI82" s="37"/>
      <c r="RJ82" s="37"/>
      <c r="RK82" s="37"/>
      <c r="RL82" s="37"/>
      <c r="RM82" s="37"/>
      <c r="RN82" s="37"/>
      <c r="RO82" s="37"/>
      <c r="RP82" s="37"/>
      <c r="RQ82" s="37"/>
      <c r="RR82" s="37"/>
      <c r="RS82" s="37"/>
      <c r="RT82" s="37"/>
      <c r="RU82" s="37"/>
      <c r="RV82" s="37"/>
      <c r="RW82" s="37"/>
      <c r="RX82" s="37"/>
      <c r="RY82" s="37"/>
      <c r="RZ82" s="37"/>
      <c r="SA82" s="37"/>
      <c r="SB82" s="37"/>
      <c r="SC82" s="37"/>
      <c r="SD82" s="37"/>
      <c r="SE82" s="37"/>
      <c r="SF82" s="37"/>
      <c r="SG82" s="37"/>
      <c r="SH82" s="37"/>
      <c r="SI82" s="37"/>
      <c r="SJ82" s="37"/>
      <c r="SK82" s="37"/>
      <c r="SL82" s="37"/>
      <c r="SM82" s="37"/>
      <c r="SN82" s="37"/>
      <c r="SO82" s="37"/>
      <c r="SP82" s="37"/>
      <c r="SQ82" s="37"/>
      <c r="SR82" s="37"/>
      <c r="SS82" s="37"/>
      <c r="ST82" s="37"/>
      <c r="SU82" s="37"/>
      <c r="SV82" s="37"/>
      <c r="SW82" s="37"/>
      <c r="SX82" s="37"/>
      <c r="SY82" s="37"/>
      <c r="SZ82" s="37"/>
      <c r="TA82" s="37"/>
      <c r="TB82" s="37"/>
      <c r="TC82" s="37"/>
      <c r="TD82" s="37"/>
      <c r="TE82" s="37"/>
      <c r="TF82" s="37"/>
      <c r="TG82" s="37"/>
      <c r="TH82" s="37"/>
      <c r="TI82" s="37"/>
      <c r="TJ82" s="37"/>
      <c r="TK82" s="37"/>
      <c r="TL82" s="37"/>
      <c r="TM82" s="37"/>
      <c r="TN82" s="37"/>
      <c r="TO82" s="37"/>
      <c r="TP82" s="37"/>
      <c r="TQ82" s="37"/>
      <c r="TR82" s="37"/>
      <c r="TS82" s="37"/>
      <c r="TT82" s="37"/>
      <c r="TU82" s="37"/>
      <c r="TV82" s="37"/>
      <c r="TW82" s="37"/>
      <c r="TX82" s="37"/>
      <c r="TY82" s="37"/>
      <c r="TZ82" s="37"/>
      <c r="UA82" s="37"/>
      <c r="UB82" s="37"/>
      <c r="UC82" s="37"/>
      <c r="UD82" s="37"/>
      <c r="UE82" s="37"/>
      <c r="UF82" s="37"/>
      <c r="UG82" s="37"/>
      <c r="UH82" s="37"/>
      <c r="UI82" s="37"/>
      <c r="UJ82" s="37"/>
      <c r="UK82" s="37"/>
      <c r="UL82" s="37"/>
      <c r="UM82" s="37"/>
      <c r="UN82" s="37"/>
      <c r="UO82" s="37"/>
      <c r="UP82" s="37"/>
      <c r="UQ82" s="37"/>
      <c r="UR82" s="37"/>
      <c r="US82" s="37"/>
      <c r="UT82" s="37"/>
      <c r="UU82" s="37"/>
      <c r="UV82" s="37"/>
      <c r="UW82" s="37"/>
      <c r="UX82" s="37"/>
      <c r="UY82" s="37"/>
      <c r="UZ82" s="37"/>
      <c r="VA82" s="37"/>
      <c r="VB82" s="37"/>
      <c r="VC82" s="37"/>
      <c r="VD82" s="37"/>
      <c r="VE82" s="37"/>
      <c r="VF82" s="37"/>
      <c r="VG82" s="37"/>
      <c r="VH82" s="37"/>
      <c r="VI82" s="37"/>
      <c r="VJ82" s="37"/>
      <c r="VK82" s="37"/>
      <c r="VL82" s="37"/>
      <c r="VM82" s="37"/>
      <c r="VN82" s="37"/>
      <c r="VO82" s="37"/>
      <c r="VP82" s="37"/>
      <c r="VQ82" s="37"/>
      <c r="VR82" s="37"/>
      <c r="VS82" s="37"/>
      <c r="VT82" s="37"/>
      <c r="VU82" s="37"/>
      <c r="VV82" s="37"/>
      <c r="VW82" s="37"/>
      <c r="VX82" s="37"/>
      <c r="VY82" s="37"/>
      <c r="VZ82" s="37"/>
      <c r="WA82" s="37"/>
      <c r="WB82" s="37"/>
      <c r="WC82" s="37"/>
      <c r="WD82" s="37"/>
      <c r="WE82" s="37"/>
      <c r="WF82" s="37"/>
      <c r="WG82" s="37"/>
      <c r="WH82" s="37"/>
      <c r="WI82" s="37"/>
      <c r="WJ82" s="37"/>
      <c r="WK82" s="37"/>
      <c r="WL82" s="37"/>
      <c r="WM82" s="37"/>
      <c r="WN82" s="37"/>
      <c r="WO82" s="37"/>
      <c r="WP82" s="37"/>
      <c r="WQ82" s="37"/>
      <c r="WR82" s="37"/>
      <c r="WS82" s="37"/>
      <c r="WT82" s="37"/>
      <c r="WU82" s="37"/>
      <c r="WV82" s="37"/>
      <c r="WW82" s="37"/>
      <c r="WX82" s="37"/>
      <c r="WY82" s="37"/>
      <c r="WZ82" s="37"/>
      <c r="XA82" s="37"/>
      <c r="XB82" s="37"/>
      <c r="XC82" s="37"/>
      <c r="XD82" s="37"/>
      <c r="XE82" s="37"/>
      <c r="XF82" s="37"/>
      <c r="XG82" s="37"/>
      <c r="XH82" s="37"/>
      <c r="XI82" s="37"/>
      <c r="XJ82" s="37"/>
      <c r="XK82" s="37"/>
      <c r="XL82" s="37"/>
      <c r="XM82" s="37"/>
      <c r="XN82" s="37"/>
      <c r="XO82" s="37"/>
      <c r="XP82" s="37"/>
      <c r="XQ82" s="37"/>
      <c r="XR82" s="37"/>
      <c r="XS82" s="37"/>
      <c r="XT82" s="37"/>
      <c r="XU82" s="37"/>
      <c r="XV82" s="37"/>
      <c r="XW82" s="37"/>
      <c r="XX82" s="37"/>
      <c r="XY82" s="37"/>
      <c r="XZ82" s="37"/>
      <c r="YA82" s="37"/>
      <c r="YB82" s="37"/>
      <c r="YC82" s="37"/>
      <c r="YD82" s="37"/>
      <c r="YE82" s="37"/>
      <c r="YF82" s="37"/>
      <c r="YG82" s="37"/>
      <c r="YH82" s="37"/>
      <c r="YI82" s="37"/>
      <c r="YJ82" s="37"/>
      <c r="YK82" s="37"/>
      <c r="YL82" s="37"/>
      <c r="YM82" s="37"/>
      <c r="YN82" s="37"/>
      <c r="YO82" s="37"/>
      <c r="YP82" s="37"/>
      <c r="YQ82" s="37"/>
      <c r="YR82" s="37"/>
      <c r="YS82" s="37"/>
      <c r="YT82" s="37"/>
      <c r="YU82" s="37"/>
      <c r="YV82" s="37"/>
      <c r="YW82" s="37"/>
      <c r="YX82" s="37"/>
      <c r="YY82" s="37"/>
      <c r="YZ82" s="37"/>
      <c r="ZA82" s="37"/>
      <c r="ZB82" s="37"/>
      <c r="ZC82" s="37"/>
      <c r="ZD82" s="37"/>
      <c r="ZE82" s="37"/>
      <c r="ZF82" s="37"/>
      <c r="ZG82" s="37"/>
      <c r="ZH82" s="37"/>
      <c r="ZI82" s="37"/>
      <c r="ZJ82" s="37"/>
      <c r="ZK82" s="37"/>
      <c r="ZL82" s="37"/>
      <c r="ZM82" s="37"/>
      <c r="ZN82" s="37"/>
      <c r="ZO82" s="37"/>
      <c r="ZP82" s="37"/>
      <c r="ZQ82" s="37"/>
      <c r="ZR82" s="37"/>
      <c r="ZS82" s="37"/>
      <c r="ZT82" s="37"/>
      <c r="ZU82" s="37"/>
      <c r="ZV82" s="37"/>
      <c r="ZW82" s="37"/>
      <c r="ZX82" s="37"/>
      <c r="ZY82" s="37"/>
      <c r="ZZ82" s="37"/>
      <c r="AAA82" s="37"/>
      <c r="AAB82" s="37"/>
      <c r="AAC82" s="37"/>
      <c r="AAD82" s="37"/>
      <c r="AAE82" s="37"/>
      <c r="AAF82" s="37"/>
      <c r="AAG82" s="37"/>
      <c r="AAH82" s="37"/>
      <c r="AAI82" s="37"/>
      <c r="AAJ82" s="37"/>
      <c r="AAK82" s="37"/>
      <c r="AAL82" s="37"/>
      <c r="AAM82" s="37"/>
      <c r="AAN82" s="37"/>
      <c r="AAO82" s="37"/>
      <c r="AAP82" s="37"/>
      <c r="AAQ82" s="37"/>
      <c r="AAR82" s="37"/>
      <c r="AAS82" s="37"/>
      <c r="AAT82" s="37"/>
      <c r="AAU82" s="37"/>
      <c r="AAV82" s="37"/>
      <c r="AAW82" s="37"/>
      <c r="AAX82" s="37"/>
      <c r="AAY82" s="37"/>
      <c r="AAZ82" s="37"/>
      <c r="ABA82" s="37"/>
      <c r="ABB82" s="37"/>
      <c r="ABC82" s="37"/>
      <c r="ABD82" s="37"/>
      <c r="ABE82" s="37"/>
      <c r="ABF82" s="37"/>
      <c r="ABG82" s="37"/>
      <c r="ABH82" s="37"/>
      <c r="ABI82" s="37"/>
      <c r="ABJ82" s="37"/>
      <c r="ABK82" s="37"/>
      <c r="ABL82" s="37"/>
      <c r="ABM82" s="37"/>
      <c r="ABN82" s="37"/>
      <c r="ABO82" s="37"/>
      <c r="ABP82" s="37"/>
      <c r="ABQ82" s="37"/>
      <c r="ABR82" s="37"/>
      <c r="ABS82" s="37"/>
      <c r="ABT82" s="37"/>
      <c r="ABU82" s="37"/>
      <c r="ABV82" s="37"/>
      <c r="ABW82" s="37"/>
      <c r="ABX82" s="37"/>
      <c r="ABY82" s="37"/>
      <c r="ABZ82" s="37"/>
      <c r="ACA82" s="37"/>
      <c r="ACB82" s="37"/>
      <c r="ACC82" s="37"/>
      <c r="ACD82" s="37"/>
      <c r="ACE82" s="37"/>
      <c r="ACF82" s="37"/>
      <c r="ACG82" s="37"/>
      <c r="ACH82" s="37"/>
      <c r="ACI82" s="37"/>
      <c r="ACJ82" s="37"/>
      <c r="ACK82" s="37"/>
      <c r="ACL82" s="37"/>
      <c r="ACM82" s="37"/>
      <c r="ACN82" s="37"/>
      <c r="ACO82" s="37"/>
      <c r="ACP82" s="37"/>
      <c r="ACQ82" s="37"/>
      <c r="ACR82" s="37"/>
      <c r="ACS82" s="37"/>
      <c r="ACT82" s="37"/>
      <c r="ACU82" s="37"/>
      <c r="ACV82" s="37"/>
      <c r="ACW82" s="37"/>
      <c r="ACX82" s="37"/>
      <c r="ACY82" s="37"/>
      <c r="ACZ82" s="37"/>
      <c r="ADA82" s="37"/>
      <c r="ADB82" s="37"/>
      <c r="ADC82" s="37"/>
      <c r="ADD82" s="37"/>
      <c r="ADE82" s="37"/>
      <c r="ADF82" s="37"/>
      <c r="ADG82" s="37"/>
      <c r="ADH82" s="37"/>
      <c r="ADI82" s="37"/>
      <c r="ADJ82" s="37"/>
      <c r="ADK82" s="37"/>
      <c r="ADL82" s="37"/>
      <c r="ADM82" s="37"/>
      <c r="ADN82" s="37"/>
      <c r="ADO82" s="37"/>
      <c r="ADP82" s="37"/>
      <c r="ADQ82" s="37"/>
      <c r="ADR82" s="37"/>
      <c r="ADS82" s="37"/>
      <c r="ADT82" s="37"/>
      <c r="ADU82" s="37"/>
      <c r="ADV82" s="37"/>
      <c r="ADW82" s="37"/>
      <c r="ADX82" s="37"/>
      <c r="ADY82" s="37"/>
      <c r="ADZ82" s="37"/>
      <c r="AEA82" s="37"/>
      <c r="AEB82" s="37"/>
      <c r="AEC82" s="37"/>
      <c r="AED82" s="37"/>
      <c r="AEE82" s="37"/>
      <c r="AEF82" s="37"/>
      <c r="AEG82" s="37"/>
      <c r="AEH82" s="37"/>
      <c r="AEI82" s="37"/>
      <c r="AEJ82" s="37"/>
      <c r="AEK82" s="37"/>
      <c r="AEL82" s="37"/>
      <c r="AEM82" s="37"/>
      <c r="AEN82" s="37"/>
      <c r="AEO82" s="37"/>
      <c r="AEP82" s="37"/>
      <c r="AEQ82" s="37"/>
      <c r="AER82" s="37"/>
      <c r="AES82" s="37"/>
      <c r="AET82" s="37"/>
      <c r="AEU82" s="37"/>
      <c r="AEV82" s="37"/>
      <c r="AEW82" s="37"/>
      <c r="AEX82" s="37"/>
      <c r="AEY82" s="37"/>
      <c r="AEZ82" s="37"/>
      <c r="AFA82" s="37"/>
      <c r="AFB82" s="37"/>
      <c r="AFC82" s="37"/>
      <c r="AFD82" s="37"/>
      <c r="AFE82" s="37"/>
      <c r="AFF82" s="37"/>
      <c r="AFG82" s="37"/>
      <c r="AFH82" s="37"/>
      <c r="AFI82" s="37"/>
      <c r="AFJ82" s="37"/>
      <c r="AFK82" s="37"/>
      <c r="AFL82" s="37"/>
      <c r="AFM82" s="37"/>
      <c r="AFN82" s="37"/>
      <c r="AFO82" s="37"/>
      <c r="AFP82" s="37"/>
      <c r="AFQ82" s="37"/>
      <c r="AFR82" s="37"/>
      <c r="AFS82" s="37"/>
      <c r="AFT82" s="37"/>
      <c r="AFU82" s="37"/>
      <c r="AFV82" s="37"/>
      <c r="AFW82" s="37"/>
      <c r="AFX82" s="37"/>
      <c r="AFY82" s="37"/>
      <c r="AFZ82" s="37"/>
      <c r="AGA82" s="37"/>
      <c r="AGB82" s="37"/>
      <c r="AGC82" s="37"/>
      <c r="AGD82" s="37"/>
      <c r="AGE82" s="37"/>
      <c r="AGF82" s="37"/>
      <c r="AGG82" s="37"/>
      <c r="AGH82" s="37"/>
      <c r="AGI82" s="37"/>
      <c r="AGJ82" s="37"/>
      <c r="AGK82" s="37"/>
      <c r="AGL82" s="37"/>
      <c r="AGM82" s="37"/>
      <c r="AGN82" s="37"/>
      <c r="AGO82" s="37"/>
      <c r="AGP82" s="37"/>
      <c r="AGQ82" s="37"/>
      <c r="AGR82" s="37"/>
      <c r="AGS82" s="37"/>
      <c r="AGT82" s="37"/>
      <c r="AGU82" s="37"/>
      <c r="AGV82" s="37"/>
      <c r="AGW82" s="37"/>
      <c r="AGX82" s="37"/>
      <c r="AGY82" s="37"/>
      <c r="AGZ82" s="37"/>
      <c r="AHA82" s="37"/>
      <c r="AHB82" s="37"/>
      <c r="AHC82" s="37"/>
      <c r="AHD82" s="37"/>
      <c r="AHE82" s="37"/>
      <c r="AHF82" s="37"/>
      <c r="AHG82" s="37"/>
      <c r="AHH82" s="37"/>
      <c r="AHI82" s="37"/>
      <c r="AHJ82" s="37"/>
      <c r="AHK82" s="37"/>
      <c r="AHL82" s="37"/>
      <c r="AHM82" s="37"/>
      <c r="AHN82" s="37"/>
      <c r="AHO82" s="37"/>
      <c r="AHP82" s="37"/>
      <c r="AHQ82" s="37"/>
      <c r="AHR82" s="37"/>
      <c r="AHS82" s="37"/>
      <c r="AHT82" s="37"/>
      <c r="AHU82" s="37"/>
      <c r="AHV82" s="37"/>
      <c r="AHW82" s="37"/>
      <c r="AHX82" s="37"/>
      <c r="AHY82" s="37"/>
      <c r="AHZ82" s="37"/>
      <c r="AIA82" s="37"/>
      <c r="AIB82" s="37"/>
      <c r="AIC82" s="37"/>
      <c r="AID82" s="37"/>
      <c r="AIE82" s="37"/>
      <c r="AIF82" s="37"/>
      <c r="AIG82" s="37"/>
      <c r="AIH82" s="37"/>
      <c r="AII82" s="37"/>
      <c r="AIJ82" s="37"/>
      <c r="AIK82" s="37"/>
      <c r="AIL82" s="37"/>
      <c r="AIM82" s="37"/>
      <c r="AIN82" s="37"/>
      <c r="AIO82" s="37"/>
      <c r="AIP82" s="37"/>
      <c r="AIQ82" s="37"/>
      <c r="AIR82" s="37"/>
      <c r="AIS82" s="37"/>
      <c r="AIT82" s="37"/>
      <c r="AIU82" s="37"/>
      <c r="AIV82" s="37"/>
      <c r="AIW82" s="37"/>
      <c r="AIX82" s="37"/>
      <c r="AIY82" s="37"/>
      <c r="AIZ82" s="37"/>
      <c r="AJA82" s="37"/>
      <c r="AJB82" s="37"/>
      <c r="AJC82" s="37"/>
      <c r="AJD82" s="37"/>
      <c r="AJE82" s="37"/>
      <c r="AJF82" s="37"/>
      <c r="AJG82" s="37"/>
      <c r="AJH82" s="37"/>
      <c r="AJI82" s="37"/>
      <c r="AJJ82" s="37"/>
      <c r="AJK82" s="37"/>
      <c r="AJL82" s="37"/>
      <c r="AJM82" s="37"/>
      <c r="AJN82" s="37"/>
      <c r="AJO82" s="37"/>
      <c r="AJP82" s="37"/>
      <c r="AJQ82" s="37"/>
      <c r="AJR82" s="37"/>
      <c r="AJS82" s="37"/>
      <c r="AJT82" s="37"/>
      <c r="AJU82" s="37"/>
      <c r="AJV82" s="37"/>
      <c r="AJW82" s="37"/>
      <c r="AJX82" s="37"/>
      <c r="AJY82" s="37"/>
      <c r="AJZ82" s="37"/>
      <c r="AKA82" s="37"/>
      <c r="AKB82" s="37"/>
      <c r="AKC82" s="37"/>
      <c r="AKD82" s="37"/>
      <c r="AKE82" s="37"/>
      <c r="AKF82" s="37"/>
      <c r="AKG82" s="37"/>
      <c r="AKH82" s="37"/>
      <c r="AKI82" s="37"/>
      <c r="AKJ82" s="37"/>
      <c r="AKK82" s="37"/>
      <c r="AKL82" s="37"/>
      <c r="AKM82" s="37"/>
      <c r="AKN82" s="37"/>
      <c r="AKO82" s="37"/>
      <c r="AKP82" s="37"/>
      <c r="AKQ82" s="37"/>
      <c r="AKR82" s="37"/>
      <c r="AKS82" s="37"/>
      <c r="AKT82" s="37"/>
      <c r="AKU82" s="37"/>
      <c r="AKV82" s="37"/>
      <c r="AKW82" s="37"/>
      <c r="AKX82" s="37"/>
      <c r="AKY82" s="37"/>
      <c r="AKZ82" s="37"/>
      <c r="ALA82" s="37"/>
      <c r="ALB82" s="37"/>
      <c r="ALC82" s="37"/>
      <c r="ALD82" s="37"/>
      <c r="ALE82" s="37"/>
      <c r="ALF82" s="37"/>
      <c r="ALG82" s="37"/>
      <c r="ALH82" s="37"/>
      <c r="ALI82" s="37"/>
      <c r="ALJ82" s="37"/>
      <c r="ALK82" s="37"/>
      <c r="ALL82" s="37"/>
      <c r="ALM82" s="37"/>
      <c r="ALN82" s="37"/>
      <c r="ALO82" s="37"/>
      <c r="ALP82" s="37"/>
      <c r="ALQ82" s="37"/>
      <c r="ALR82" s="37"/>
      <c r="ALS82" s="37"/>
      <c r="ALT82" s="37"/>
      <c r="ALU82" s="37"/>
      <c r="ALV82" s="37"/>
      <c r="ALW82" s="37"/>
      <c r="ALX82" s="37"/>
      <c r="ALY82" s="37"/>
      <c r="ALZ82" s="37"/>
      <c r="AMA82" s="37"/>
      <c r="AMB82" s="37"/>
      <c r="AMC82" s="37"/>
      <c r="AMD82" s="37"/>
      <c r="AME82" s="37"/>
      <c r="AMF82" s="37"/>
      <c r="AMG82" s="37"/>
      <c r="AMH82" s="37"/>
      <c r="AMI82" s="37"/>
      <c r="AMJ82" s="37"/>
      <c r="AMK82" s="37"/>
    </row>
    <row r="83" spans="1:1025" s="37" customFormat="1" x14ac:dyDescent="0.25">
      <c r="A83" s="266"/>
      <c r="B83" s="266"/>
      <c r="C83" s="266"/>
      <c r="D83" s="266"/>
      <c r="E83" s="45"/>
      <c r="F83" s="45"/>
      <c r="G83" s="266"/>
      <c r="H83" s="266"/>
      <c r="I83" s="266"/>
      <c r="J83" s="266"/>
      <c r="K83" s="44"/>
      <c r="L83" s="44"/>
      <c r="M83" s="39"/>
      <c r="N83" s="39"/>
    </row>
    <row r="84" spans="1:1025" s="36" customFormat="1" ht="15" customHeight="1" x14ac:dyDescent="0.2">
      <c r="A84" s="274"/>
      <c r="B84" s="274"/>
      <c r="C84" s="274"/>
      <c r="D84" s="274"/>
      <c r="E84" s="40"/>
      <c r="F84" s="40"/>
      <c r="G84" s="274"/>
      <c r="H84" s="274"/>
      <c r="I84" s="274"/>
      <c r="J84" s="274"/>
      <c r="K84" s="41"/>
      <c r="L84" s="41"/>
      <c r="M84" s="45"/>
      <c r="N84" s="39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7"/>
      <c r="FX84" s="37"/>
      <c r="FY84" s="37"/>
      <c r="FZ84" s="37"/>
      <c r="GA84" s="37"/>
      <c r="GB84" s="37"/>
      <c r="GC84" s="37"/>
      <c r="GD84" s="37"/>
      <c r="GE84" s="37"/>
      <c r="GF84" s="37"/>
      <c r="GG84" s="37"/>
      <c r="GH84" s="37"/>
      <c r="GI84" s="37"/>
      <c r="GJ84" s="37"/>
      <c r="GK84" s="37"/>
      <c r="GL84" s="37"/>
      <c r="GM84" s="37"/>
      <c r="GN84" s="37"/>
      <c r="GO84" s="37"/>
      <c r="GP84" s="37"/>
      <c r="GQ84" s="37"/>
      <c r="GR84" s="37"/>
      <c r="GS84" s="37"/>
      <c r="GT84" s="37"/>
      <c r="GU84" s="37"/>
      <c r="GV84" s="37"/>
      <c r="GW84" s="37"/>
      <c r="GX84" s="37"/>
      <c r="GY84" s="37"/>
      <c r="GZ84" s="37"/>
      <c r="HA84" s="37"/>
      <c r="HB84" s="37"/>
      <c r="HC84" s="37"/>
      <c r="HD84" s="37"/>
      <c r="HE84" s="37"/>
      <c r="HF84" s="37"/>
      <c r="HG84" s="37"/>
      <c r="HH84" s="37"/>
      <c r="HI84" s="37"/>
      <c r="HJ84" s="37"/>
      <c r="HK84" s="37"/>
      <c r="HL84" s="37"/>
      <c r="HM84" s="37"/>
      <c r="HN84" s="37"/>
      <c r="HO84" s="37"/>
      <c r="HP84" s="37"/>
      <c r="HQ84" s="37"/>
      <c r="HR84" s="37"/>
      <c r="HS84" s="37"/>
      <c r="HT84" s="37"/>
      <c r="HU84" s="37"/>
      <c r="HV84" s="37"/>
      <c r="HW84" s="37"/>
      <c r="HX84" s="37"/>
      <c r="HY84" s="37"/>
      <c r="HZ84" s="37"/>
      <c r="IA84" s="37"/>
      <c r="IB84" s="37"/>
      <c r="IC84" s="37"/>
      <c r="ID84" s="37"/>
      <c r="IE84" s="37"/>
      <c r="IF84" s="37"/>
      <c r="IG84" s="37"/>
      <c r="IH84" s="37"/>
      <c r="II84" s="37"/>
      <c r="IJ84" s="37"/>
      <c r="IK84" s="37"/>
      <c r="IL84" s="37"/>
      <c r="IM84" s="37"/>
      <c r="IN84" s="37"/>
      <c r="IO84" s="37"/>
      <c r="IP84" s="37"/>
      <c r="IQ84" s="37"/>
      <c r="IR84" s="37"/>
      <c r="IS84" s="37"/>
      <c r="IT84" s="37"/>
      <c r="IU84" s="37"/>
      <c r="IV84" s="37"/>
      <c r="IW84" s="37"/>
      <c r="IX84" s="37"/>
      <c r="IY84" s="37"/>
      <c r="IZ84" s="37"/>
      <c r="JA84" s="37"/>
      <c r="JB84" s="37"/>
      <c r="JC84" s="37"/>
      <c r="JD84" s="37"/>
      <c r="JE84" s="37"/>
      <c r="JF84" s="37"/>
      <c r="JG84" s="37"/>
      <c r="JH84" s="37"/>
      <c r="JI84" s="37"/>
      <c r="JJ84" s="37"/>
      <c r="JK84" s="37"/>
      <c r="JL84" s="37"/>
      <c r="JM84" s="37"/>
      <c r="JN84" s="37"/>
      <c r="JO84" s="37"/>
      <c r="JP84" s="37"/>
      <c r="JQ84" s="37"/>
      <c r="JR84" s="37"/>
      <c r="JS84" s="37"/>
      <c r="JT84" s="37"/>
      <c r="JU84" s="37"/>
      <c r="JV84" s="37"/>
      <c r="JW84" s="37"/>
      <c r="JX84" s="37"/>
      <c r="JY84" s="37"/>
      <c r="JZ84" s="37"/>
      <c r="KA84" s="37"/>
      <c r="KB84" s="37"/>
      <c r="KC84" s="37"/>
      <c r="KD84" s="37"/>
      <c r="KE84" s="37"/>
      <c r="KF84" s="37"/>
      <c r="KG84" s="37"/>
      <c r="KH84" s="37"/>
      <c r="KI84" s="37"/>
      <c r="KJ84" s="37"/>
      <c r="KK84" s="37"/>
      <c r="KL84" s="37"/>
      <c r="KM84" s="37"/>
      <c r="KN84" s="37"/>
      <c r="KO84" s="37"/>
      <c r="KP84" s="37"/>
      <c r="KQ84" s="37"/>
      <c r="KR84" s="37"/>
      <c r="KS84" s="37"/>
      <c r="KT84" s="37"/>
      <c r="KU84" s="37"/>
      <c r="KV84" s="37"/>
      <c r="KW84" s="37"/>
      <c r="KX84" s="37"/>
      <c r="KY84" s="37"/>
      <c r="KZ84" s="37"/>
      <c r="LA84" s="37"/>
      <c r="LB84" s="37"/>
      <c r="LC84" s="37"/>
      <c r="LD84" s="37"/>
      <c r="LE84" s="37"/>
      <c r="LF84" s="37"/>
      <c r="LG84" s="37"/>
      <c r="LH84" s="37"/>
      <c r="LI84" s="37"/>
      <c r="LJ84" s="37"/>
      <c r="LK84" s="37"/>
      <c r="LL84" s="37"/>
      <c r="LM84" s="37"/>
      <c r="LN84" s="37"/>
      <c r="LO84" s="37"/>
      <c r="LP84" s="37"/>
      <c r="LQ84" s="37"/>
      <c r="LR84" s="37"/>
      <c r="LS84" s="37"/>
      <c r="LT84" s="37"/>
      <c r="LU84" s="37"/>
      <c r="LV84" s="37"/>
      <c r="LW84" s="37"/>
      <c r="LX84" s="37"/>
      <c r="LY84" s="37"/>
      <c r="LZ84" s="37"/>
      <c r="MA84" s="37"/>
      <c r="MB84" s="37"/>
      <c r="MC84" s="37"/>
      <c r="MD84" s="37"/>
      <c r="ME84" s="37"/>
      <c r="MF84" s="37"/>
      <c r="MG84" s="37"/>
      <c r="MH84" s="37"/>
      <c r="MI84" s="37"/>
      <c r="MJ84" s="37"/>
      <c r="MK84" s="37"/>
      <c r="ML84" s="37"/>
      <c r="MM84" s="37"/>
      <c r="MN84" s="37"/>
      <c r="MO84" s="37"/>
      <c r="MP84" s="37"/>
      <c r="MQ84" s="37"/>
      <c r="MR84" s="37"/>
      <c r="MS84" s="37"/>
      <c r="MT84" s="37"/>
      <c r="MU84" s="37"/>
      <c r="MV84" s="37"/>
      <c r="MW84" s="37"/>
      <c r="MX84" s="37"/>
      <c r="MY84" s="37"/>
      <c r="MZ84" s="37"/>
      <c r="NA84" s="37"/>
      <c r="NB84" s="37"/>
      <c r="NC84" s="37"/>
      <c r="ND84" s="37"/>
      <c r="NE84" s="37"/>
      <c r="NF84" s="37"/>
      <c r="NG84" s="37"/>
      <c r="NH84" s="37"/>
      <c r="NI84" s="37"/>
      <c r="NJ84" s="37"/>
      <c r="NK84" s="37"/>
      <c r="NL84" s="37"/>
      <c r="NM84" s="37"/>
      <c r="NN84" s="37"/>
      <c r="NO84" s="37"/>
      <c r="NP84" s="37"/>
      <c r="NQ84" s="37"/>
      <c r="NR84" s="37"/>
      <c r="NS84" s="37"/>
      <c r="NT84" s="37"/>
      <c r="NU84" s="37"/>
      <c r="NV84" s="37"/>
      <c r="NW84" s="37"/>
      <c r="NX84" s="37"/>
      <c r="NY84" s="37"/>
      <c r="NZ84" s="37"/>
      <c r="OA84" s="37"/>
      <c r="OB84" s="37"/>
      <c r="OC84" s="37"/>
      <c r="OD84" s="37"/>
      <c r="OE84" s="37"/>
      <c r="OF84" s="37"/>
      <c r="OG84" s="37"/>
      <c r="OH84" s="37"/>
      <c r="OI84" s="37"/>
      <c r="OJ84" s="37"/>
      <c r="OK84" s="37"/>
      <c r="OL84" s="37"/>
      <c r="OM84" s="37"/>
      <c r="ON84" s="37"/>
      <c r="OO84" s="37"/>
      <c r="OP84" s="37"/>
      <c r="OQ84" s="37"/>
      <c r="OR84" s="37"/>
      <c r="OS84" s="37"/>
      <c r="OT84" s="37"/>
      <c r="OU84" s="37"/>
      <c r="OV84" s="37"/>
      <c r="OW84" s="37"/>
      <c r="OX84" s="37"/>
      <c r="OY84" s="37"/>
      <c r="OZ84" s="37"/>
      <c r="PA84" s="37"/>
      <c r="PB84" s="37"/>
      <c r="PC84" s="37"/>
      <c r="PD84" s="37"/>
      <c r="PE84" s="37"/>
      <c r="PF84" s="37"/>
      <c r="PG84" s="37"/>
      <c r="PH84" s="37"/>
      <c r="PI84" s="37"/>
      <c r="PJ84" s="37"/>
      <c r="PK84" s="37"/>
      <c r="PL84" s="37"/>
      <c r="PM84" s="37"/>
      <c r="PN84" s="37"/>
      <c r="PO84" s="37"/>
      <c r="PP84" s="37"/>
      <c r="PQ84" s="37"/>
      <c r="PR84" s="37"/>
      <c r="PS84" s="37"/>
      <c r="PT84" s="37"/>
      <c r="PU84" s="37"/>
      <c r="PV84" s="37"/>
      <c r="PW84" s="37"/>
      <c r="PX84" s="37"/>
      <c r="PY84" s="37"/>
      <c r="PZ84" s="37"/>
      <c r="QA84" s="37"/>
      <c r="QB84" s="37"/>
      <c r="QC84" s="37"/>
      <c r="QD84" s="37"/>
      <c r="QE84" s="37"/>
      <c r="QF84" s="37"/>
      <c r="QG84" s="37"/>
      <c r="QH84" s="37"/>
      <c r="QI84" s="37"/>
      <c r="QJ84" s="37"/>
      <c r="QK84" s="37"/>
      <c r="QL84" s="37"/>
      <c r="QM84" s="37"/>
      <c r="QN84" s="37"/>
      <c r="QO84" s="37"/>
      <c r="QP84" s="37"/>
      <c r="QQ84" s="37"/>
      <c r="QR84" s="37"/>
      <c r="QS84" s="37"/>
      <c r="QT84" s="37"/>
      <c r="QU84" s="37"/>
      <c r="QV84" s="37"/>
      <c r="QW84" s="37"/>
      <c r="QX84" s="37"/>
      <c r="QY84" s="37"/>
      <c r="QZ84" s="37"/>
      <c r="RA84" s="37"/>
      <c r="RB84" s="37"/>
      <c r="RC84" s="37"/>
      <c r="RD84" s="37"/>
      <c r="RE84" s="37"/>
      <c r="RF84" s="37"/>
      <c r="RG84" s="37"/>
      <c r="RH84" s="37"/>
      <c r="RI84" s="37"/>
      <c r="RJ84" s="37"/>
      <c r="RK84" s="37"/>
      <c r="RL84" s="37"/>
      <c r="RM84" s="37"/>
      <c r="RN84" s="37"/>
      <c r="RO84" s="37"/>
      <c r="RP84" s="37"/>
      <c r="RQ84" s="37"/>
      <c r="RR84" s="37"/>
      <c r="RS84" s="37"/>
      <c r="RT84" s="37"/>
      <c r="RU84" s="37"/>
      <c r="RV84" s="37"/>
      <c r="RW84" s="37"/>
      <c r="RX84" s="37"/>
      <c r="RY84" s="37"/>
      <c r="RZ84" s="37"/>
      <c r="SA84" s="37"/>
      <c r="SB84" s="37"/>
      <c r="SC84" s="37"/>
      <c r="SD84" s="37"/>
      <c r="SE84" s="37"/>
      <c r="SF84" s="37"/>
      <c r="SG84" s="37"/>
      <c r="SH84" s="37"/>
      <c r="SI84" s="37"/>
      <c r="SJ84" s="37"/>
      <c r="SK84" s="37"/>
      <c r="SL84" s="37"/>
      <c r="SM84" s="37"/>
      <c r="SN84" s="37"/>
      <c r="SO84" s="37"/>
      <c r="SP84" s="37"/>
      <c r="SQ84" s="37"/>
      <c r="SR84" s="37"/>
      <c r="SS84" s="37"/>
      <c r="ST84" s="37"/>
      <c r="SU84" s="37"/>
      <c r="SV84" s="37"/>
      <c r="SW84" s="37"/>
      <c r="SX84" s="37"/>
      <c r="SY84" s="37"/>
      <c r="SZ84" s="37"/>
      <c r="TA84" s="37"/>
      <c r="TB84" s="37"/>
      <c r="TC84" s="37"/>
      <c r="TD84" s="37"/>
      <c r="TE84" s="37"/>
      <c r="TF84" s="37"/>
      <c r="TG84" s="37"/>
      <c r="TH84" s="37"/>
      <c r="TI84" s="37"/>
      <c r="TJ84" s="37"/>
      <c r="TK84" s="37"/>
      <c r="TL84" s="37"/>
      <c r="TM84" s="37"/>
      <c r="TN84" s="37"/>
      <c r="TO84" s="37"/>
      <c r="TP84" s="37"/>
      <c r="TQ84" s="37"/>
      <c r="TR84" s="37"/>
      <c r="TS84" s="37"/>
      <c r="TT84" s="37"/>
      <c r="TU84" s="37"/>
      <c r="TV84" s="37"/>
      <c r="TW84" s="37"/>
      <c r="TX84" s="37"/>
      <c r="TY84" s="37"/>
      <c r="TZ84" s="37"/>
      <c r="UA84" s="37"/>
      <c r="UB84" s="37"/>
      <c r="UC84" s="37"/>
      <c r="UD84" s="37"/>
      <c r="UE84" s="37"/>
      <c r="UF84" s="37"/>
      <c r="UG84" s="37"/>
      <c r="UH84" s="37"/>
      <c r="UI84" s="37"/>
      <c r="UJ84" s="37"/>
      <c r="UK84" s="37"/>
      <c r="UL84" s="37"/>
      <c r="UM84" s="37"/>
      <c r="UN84" s="37"/>
      <c r="UO84" s="37"/>
      <c r="UP84" s="37"/>
      <c r="UQ84" s="37"/>
      <c r="UR84" s="37"/>
      <c r="US84" s="37"/>
      <c r="UT84" s="37"/>
      <c r="UU84" s="37"/>
      <c r="UV84" s="37"/>
      <c r="UW84" s="37"/>
      <c r="UX84" s="37"/>
      <c r="UY84" s="37"/>
      <c r="UZ84" s="37"/>
      <c r="VA84" s="37"/>
      <c r="VB84" s="37"/>
      <c r="VC84" s="37"/>
      <c r="VD84" s="37"/>
      <c r="VE84" s="37"/>
      <c r="VF84" s="37"/>
      <c r="VG84" s="37"/>
      <c r="VH84" s="37"/>
      <c r="VI84" s="37"/>
      <c r="VJ84" s="37"/>
      <c r="VK84" s="37"/>
      <c r="VL84" s="37"/>
      <c r="VM84" s="37"/>
      <c r="VN84" s="37"/>
      <c r="VO84" s="37"/>
      <c r="VP84" s="37"/>
      <c r="VQ84" s="37"/>
      <c r="VR84" s="37"/>
      <c r="VS84" s="37"/>
      <c r="VT84" s="37"/>
      <c r="VU84" s="37"/>
      <c r="VV84" s="37"/>
      <c r="VW84" s="37"/>
      <c r="VX84" s="37"/>
      <c r="VY84" s="37"/>
      <c r="VZ84" s="37"/>
      <c r="WA84" s="37"/>
      <c r="WB84" s="37"/>
      <c r="WC84" s="37"/>
      <c r="WD84" s="37"/>
      <c r="WE84" s="37"/>
      <c r="WF84" s="37"/>
      <c r="WG84" s="37"/>
      <c r="WH84" s="37"/>
      <c r="WI84" s="37"/>
      <c r="WJ84" s="37"/>
      <c r="WK84" s="37"/>
      <c r="WL84" s="37"/>
      <c r="WM84" s="37"/>
      <c r="WN84" s="37"/>
      <c r="WO84" s="37"/>
      <c r="WP84" s="37"/>
      <c r="WQ84" s="37"/>
      <c r="WR84" s="37"/>
      <c r="WS84" s="37"/>
      <c r="WT84" s="37"/>
      <c r="WU84" s="37"/>
      <c r="WV84" s="37"/>
      <c r="WW84" s="37"/>
      <c r="WX84" s="37"/>
      <c r="WY84" s="37"/>
      <c r="WZ84" s="37"/>
      <c r="XA84" s="37"/>
      <c r="XB84" s="37"/>
      <c r="XC84" s="37"/>
      <c r="XD84" s="37"/>
      <c r="XE84" s="37"/>
      <c r="XF84" s="37"/>
      <c r="XG84" s="37"/>
      <c r="XH84" s="37"/>
      <c r="XI84" s="37"/>
      <c r="XJ84" s="37"/>
      <c r="XK84" s="37"/>
      <c r="XL84" s="37"/>
      <c r="XM84" s="37"/>
      <c r="XN84" s="37"/>
      <c r="XO84" s="37"/>
      <c r="XP84" s="37"/>
      <c r="XQ84" s="37"/>
      <c r="XR84" s="37"/>
      <c r="XS84" s="37"/>
      <c r="XT84" s="37"/>
      <c r="XU84" s="37"/>
      <c r="XV84" s="37"/>
      <c r="XW84" s="37"/>
      <c r="XX84" s="37"/>
      <c r="XY84" s="37"/>
      <c r="XZ84" s="37"/>
      <c r="YA84" s="37"/>
      <c r="YB84" s="37"/>
      <c r="YC84" s="37"/>
      <c r="YD84" s="37"/>
      <c r="YE84" s="37"/>
      <c r="YF84" s="37"/>
      <c r="YG84" s="37"/>
      <c r="YH84" s="37"/>
      <c r="YI84" s="37"/>
      <c r="YJ84" s="37"/>
      <c r="YK84" s="37"/>
      <c r="YL84" s="37"/>
      <c r="YM84" s="37"/>
      <c r="YN84" s="37"/>
      <c r="YO84" s="37"/>
      <c r="YP84" s="37"/>
      <c r="YQ84" s="37"/>
      <c r="YR84" s="37"/>
      <c r="YS84" s="37"/>
      <c r="YT84" s="37"/>
      <c r="YU84" s="37"/>
      <c r="YV84" s="37"/>
      <c r="YW84" s="37"/>
      <c r="YX84" s="37"/>
      <c r="YY84" s="37"/>
      <c r="YZ84" s="37"/>
      <c r="ZA84" s="37"/>
      <c r="ZB84" s="37"/>
      <c r="ZC84" s="37"/>
      <c r="ZD84" s="37"/>
      <c r="ZE84" s="37"/>
      <c r="ZF84" s="37"/>
      <c r="ZG84" s="37"/>
      <c r="ZH84" s="37"/>
      <c r="ZI84" s="37"/>
      <c r="ZJ84" s="37"/>
      <c r="ZK84" s="37"/>
      <c r="ZL84" s="37"/>
      <c r="ZM84" s="37"/>
      <c r="ZN84" s="37"/>
      <c r="ZO84" s="37"/>
      <c r="ZP84" s="37"/>
      <c r="ZQ84" s="37"/>
      <c r="ZR84" s="37"/>
      <c r="ZS84" s="37"/>
      <c r="ZT84" s="37"/>
      <c r="ZU84" s="37"/>
      <c r="ZV84" s="37"/>
      <c r="ZW84" s="37"/>
      <c r="ZX84" s="37"/>
      <c r="ZY84" s="37"/>
      <c r="ZZ84" s="37"/>
      <c r="AAA84" s="37"/>
      <c r="AAB84" s="37"/>
      <c r="AAC84" s="37"/>
      <c r="AAD84" s="37"/>
      <c r="AAE84" s="37"/>
      <c r="AAF84" s="37"/>
      <c r="AAG84" s="37"/>
      <c r="AAH84" s="37"/>
      <c r="AAI84" s="37"/>
      <c r="AAJ84" s="37"/>
      <c r="AAK84" s="37"/>
      <c r="AAL84" s="37"/>
      <c r="AAM84" s="37"/>
      <c r="AAN84" s="37"/>
      <c r="AAO84" s="37"/>
      <c r="AAP84" s="37"/>
      <c r="AAQ84" s="37"/>
      <c r="AAR84" s="37"/>
      <c r="AAS84" s="37"/>
      <c r="AAT84" s="37"/>
      <c r="AAU84" s="37"/>
      <c r="AAV84" s="37"/>
      <c r="AAW84" s="37"/>
      <c r="AAX84" s="37"/>
      <c r="AAY84" s="37"/>
      <c r="AAZ84" s="37"/>
      <c r="ABA84" s="37"/>
      <c r="ABB84" s="37"/>
      <c r="ABC84" s="37"/>
      <c r="ABD84" s="37"/>
      <c r="ABE84" s="37"/>
      <c r="ABF84" s="37"/>
      <c r="ABG84" s="37"/>
      <c r="ABH84" s="37"/>
      <c r="ABI84" s="37"/>
      <c r="ABJ84" s="37"/>
      <c r="ABK84" s="37"/>
      <c r="ABL84" s="37"/>
      <c r="ABM84" s="37"/>
      <c r="ABN84" s="37"/>
      <c r="ABO84" s="37"/>
      <c r="ABP84" s="37"/>
      <c r="ABQ84" s="37"/>
      <c r="ABR84" s="37"/>
      <c r="ABS84" s="37"/>
      <c r="ABT84" s="37"/>
      <c r="ABU84" s="37"/>
      <c r="ABV84" s="37"/>
      <c r="ABW84" s="37"/>
      <c r="ABX84" s="37"/>
      <c r="ABY84" s="37"/>
      <c r="ABZ84" s="37"/>
      <c r="ACA84" s="37"/>
      <c r="ACB84" s="37"/>
      <c r="ACC84" s="37"/>
      <c r="ACD84" s="37"/>
      <c r="ACE84" s="37"/>
      <c r="ACF84" s="37"/>
      <c r="ACG84" s="37"/>
      <c r="ACH84" s="37"/>
      <c r="ACI84" s="37"/>
      <c r="ACJ84" s="37"/>
      <c r="ACK84" s="37"/>
      <c r="ACL84" s="37"/>
      <c r="ACM84" s="37"/>
      <c r="ACN84" s="37"/>
      <c r="ACO84" s="37"/>
      <c r="ACP84" s="37"/>
      <c r="ACQ84" s="37"/>
      <c r="ACR84" s="37"/>
      <c r="ACS84" s="37"/>
      <c r="ACT84" s="37"/>
      <c r="ACU84" s="37"/>
      <c r="ACV84" s="37"/>
      <c r="ACW84" s="37"/>
      <c r="ACX84" s="37"/>
      <c r="ACY84" s="37"/>
      <c r="ACZ84" s="37"/>
      <c r="ADA84" s="37"/>
      <c r="ADB84" s="37"/>
      <c r="ADC84" s="37"/>
      <c r="ADD84" s="37"/>
      <c r="ADE84" s="37"/>
      <c r="ADF84" s="37"/>
      <c r="ADG84" s="37"/>
      <c r="ADH84" s="37"/>
      <c r="ADI84" s="37"/>
      <c r="ADJ84" s="37"/>
      <c r="ADK84" s="37"/>
      <c r="ADL84" s="37"/>
      <c r="ADM84" s="37"/>
      <c r="ADN84" s="37"/>
      <c r="ADO84" s="37"/>
      <c r="ADP84" s="37"/>
      <c r="ADQ84" s="37"/>
      <c r="ADR84" s="37"/>
      <c r="ADS84" s="37"/>
      <c r="ADT84" s="37"/>
      <c r="ADU84" s="37"/>
      <c r="ADV84" s="37"/>
      <c r="ADW84" s="37"/>
      <c r="ADX84" s="37"/>
      <c r="ADY84" s="37"/>
      <c r="ADZ84" s="37"/>
      <c r="AEA84" s="37"/>
      <c r="AEB84" s="37"/>
      <c r="AEC84" s="37"/>
      <c r="AED84" s="37"/>
      <c r="AEE84" s="37"/>
      <c r="AEF84" s="37"/>
      <c r="AEG84" s="37"/>
      <c r="AEH84" s="37"/>
      <c r="AEI84" s="37"/>
      <c r="AEJ84" s="37"/>
      <c r="AEK84" s="37"/>
      <c r="AEL84" s="37"/>
      <c r="AEM84" s="37"/>
      <c r="AEN84" s="37"/>
      <c r="AEO84" s="37"/>
      <c r="AEP84" s="37"/>
      <c r="AEQ84" s="37"/>
      <c r="AER84" s="37"/>
      <c r="AES84" s="37"/>
      <c r="AET84" s="37"/>
      <c r="AEU84" s="37"/>
      <c r="AEV84" s="37"/>
      <c r="AEW84" s="37"/>
      <c r="AEX84" s="37"/>
      <c r="AEY84" s="37"/>
      <c r="AEZ84" s="37"/>
      <c r="AFA84" s="37"/>
      <c r="AFB84" s="37"/>
      <c r="AFC84" s="37"/>
      <c r="AFD84" s="37"/>
      <c r="AFE84" s="37"/>
      <c r="AFF84" s="37"/>
      <c r="AFG84" s="37"/>
      <c r="AFH84" s="37"/>
      <c r="AFI84" s="37"/>
      <c r="AFJ84" s="37"/>
      <c r="AFK84" s="37"/>
      <c r="AFL84" s="37"/>
      <c r="AFM84" s="37"/>
      <c r="AFN84" s="37"/>
      <c r="AFO84" s="37"/>
      <c r="AFP84" s="37"/>
      <c r="AFQ84" s="37"/>
      <c r="AFR84" s="37"/>
      <c r="AFS84" s="37"/>
      <c r="AFT84" s="37"/>
      <c r="AFU84" s="37"/>
      <c r="AFV84" s="37"/>
      <c r="AFW84" s="37"/>
      <c r="AFX84" s="37"/>
      <c r="AFY84" s="37"/>
      <c r="AFZ84" s="37"/>
      <c r="AGA84" s="37"/>
      <c r="AGB84" s="37"/>
      <c r="AGC84" s="37"/>
      <c r="AGD84" s="37"/>
      <c r="AGE84" s="37"/>
      <c r="AGF84" s="37"/>
      <c r="AGG84" s="37"/>
      <c r="AGH84" s="37"/>
      <c r="AGI84" s="37"/>
      <c r="AGJ84" s="37"/>
      <c r="AGK84" s="37"/>
      <c r="AGL84" s="37"/>
      <c r="AGM84" s="37"/>
      <c r="AGN84" s="37"/>
      <c r="AGO84" s="37"/>
      <c r="AGP84" s="37"/>
      <c r="AGQ84" s="37"/>
      <c r="AGR84" s="37"/>
      <c r="AGS84" s="37"/>
      <c r="AGT84" s="37"/>
      <c r="AGU84" s="37"/>
      <c r="AGV84" s="37"/>
      <c r="AGW84" s="37"/>
      <c r="AGX84" s="37"/>
      <c r="AGY84" s="37"/>
      <c r="AGZ84" s="37"/>
      <c r="AHA84" s="37"/>
      <c r="AHB84" s="37"/>
      <c r="AHC84" s="37"/>
      <c r="AHD84" s="37"/>
      <c r="AHE84" s="37"/>
      <c r="AHF84" s="37"/>
      <c r="AHG84" s="37"/>
      <c r="AHH84" s="37"/>
      <c r="AHI84" s="37"/>
      <c r="AHJ84" s="37"/>
      <c r="AHK84" s="37"/>
      <c r="AHL84" s="37"/>
      <c r="AHM84" s="37"/>
      <c r="AHN84" s="37"/>
      <c r="AHO84" s="37"/>
      <c r="AHP84" s="37"/>
      <c r="AHQ84" s="37"/>
      <c r="AHR84" s="37"/>
      <c r="AHS84" s="37"/>
      <c r="AHT84" s="37"/>
      <c r="AHU84" s="37"/>
      <c r="AHV84" s="37"/>
      <c r="AHW84" s="37"/>
      <c r="AHX84" s="37"/>
      <c r="AHY84" s="37"/>
      <c r="AHZ84" s="37"/>
      <c r="AIA84" s="37"/>
      <c r="AIB84" s="37"/>
      <c r="AIC84" s="37"/>
      <c r="AID84" s="37"/>
      <c r="AIE84" s="37"/>
      <c r="AIF84" s="37"/>
      <c r="AIG84" s="37"/>
      <c r="AIH84" s="37"/>
      <c r="AII84" s="37"/>
      <c r="AIJ84" s="37"/>
      <c r="AIK84" s="37"/>
      <c r="AIL84" s="37"/>
      <c r="AIM84" s="37"/>
      <c r="AIN84" s="37"/>
      <c r="AIO84" s="37"/>
      <c r="AIP84" s="37"/>
      <c r="AIQ84" s="37"/>
      <c r="AIR84" s="37"/>
      <c r="AIS84" s="37"/>
      <c r="AIT84" s="37"/>
      <c r="AIU84" s="37"/>
      <c r="AIV84" s="37"/>
      <c r="AIW84" s="37"/>
      <c r="AIX84" s="37"/>
      <c r="AIY84" s="37"/>
      <c r="AIZ84" s="37"/>
      <c r="AJA84" s="37"/>
      <c r="AJB84" s="37"/>
      <c r="AJC84" s="37"/>
      <c r="AJD84" s="37"/>
      <c r="AJE84" s="37"/>
      <c r="AJF84" s="37"/>
      <c r="AJG84" s="37"/>
      <c r="AJH84" s="37"/>
      <c r="AJI84" s="37"/>
      <c r="AJJ84" s="37"/>
      <c r="AJK84" s="37"/>
      <c r="AJL84" s="37"/>
      <c r="AJM84" s="37"/>
      <c r="AJN84" s="37"/>
      <c r="AJO84" s="37"/>
      <c r="AJP84" s="37"/>
      <c r="AJQ84" s="37"/>
      <c r="AJR84" s="37"/>
      <c r="AJS84" s="37"/>
      <c r="AJT84" s="37"/>
      <c r="AJU84" s="37"/>
      <c r="AJV84" s="37"/>
      <c r="AJW84" s="37"/>
      <c r="AJX84" s="37"/>
      <c r="AJY84" s="37"/>
      <c r="AJZ84" s="37"/>
      <c r="AKA84" s="37"/>
      <c r="AKB84" s="37"/>
      <c r="AKC84" s="37"/>
      <c r="AKD84" s="37"/>
      <c r="AKE84" s="37"/>
      <c r="AKF84" s="37"/>
      <c r="AKG84" s="37"/>
      <c r="AKH84" s="37"/>
      <c r="AKI84" s="37"/>
      <c r="AKJ84" s="37"/>
      <c r="AKK84" s="37"/>
      <c r="AKL84" s="37"/>
      <c r="AKM84" s="37"/>
      <c r="AKN84" s="37"/>
      <c r="AKO84" s="37"/>
      <c r="AKP84" s="37"/>
      <c r="AKQ84" s="37"/>
      <c r="AKR84" s="37"/>
      <c r="AKS84" s="37"/>
      <c r="AKT84" s="37"/>
      <c r="AKU84" s="37"/>
      <c r="AKV84" s="37"/>
      <c r="AKW84" s="37"/>
      <c r="AKX84" s="37"/>
      <c r="AKY84" s="37"/>
      <c r="AKZ84" s="37"/>
      <c r="ALA84" s="37"/>
      <c r="ALB84" s="37"/>
      <c r="ALC84" s="37"/>
      <c r="ALD84" s="37"/>
      <c r="ALE84" s="37"/>
      <c r="ALF84" s="37"/>
      <c r="ALG84" s="37"/>
      <c r="ALH84" s="37"/>
      <c r="ALI84" s="37"/>
      <c r="ALJ84" s="37"/>
      <c r="ALK84" s="37"/>
      <c r="ALL84" s="37"/>
      <c r="ALM84" s="37"/>
      <c r="ALN84" s="37"/>
      <c r="ALO84" s="37"/>
      <c r="ALP84" s="37"/>
      <c r="ALQ84" s="37"/>
      <c r="ALR84" s="37"/>
      <c r="ALS84" s="37"/>
      <c r="ALT84" s="37"/>
      <c r="ALU84" s="37"/>
      <c r="ALV84" s="37"/>
      <c r="ALW84" s="37"/>
      <c r="ALX84" s="37"/>
      <c r="ALY84" s="37"/>
      <c r="ALZ84" s="37"/>
      <c r="AMA84" s="37"/>
      <c r="AMB84" s="37"/>
      <c r="AMC84" s="37"/>
      <c r="AMD84" s="37"/>
      <c r="AME84" s="37"/>
      <c r="AMF84" s="37"/>
      <c r="AMG84" s="37"/>
      <c r="AMH84" s="37"/>
      <c r="AMI84" s="37"/>
      <c r="AMJ84" s="37"/>
      <c r="AMK84" s="37"/>
    </row>
    <row r="85" spans="1:1025" s="36" customFormat="1" x14ac:dyDescent="0.2">
      <c r="A85" s="47"/>
      <c r="B85" s="47"/>
      <c r="C85" s="47"/>
      <c r="D85" s="47"/>
      <c r="E85" s="38"/>
      <c r="F85" s="38"/>
      <c r="G85" s="47"/>
      <c r="H85" s="47"/>
      <c r="I85" s="47"/>
      <c r="J85" s="47"/>
      <c r="K85" s="38"/>
      <c r="L85" s="38"/>
      <c r="M85" s="39"/>
      <c r="N85" s="39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7"/>
      <c r="GI85" s="37"/>
      <c r="GJ85" s="37"/>
      <c r="GK85" s="37"/>
      <c r="GL85" s="37"/>
      <c r="GM85" s="37"/>
      <c r="GN85" s="37"/>
      <c r="GO85" s="37"/>
      <c r="GP85" s="37"/>
      <c r="GQ85" s="37"/>
      <c r="GR85" s="37"/>
      <c r="GS85" s="37"/>
      <c r="GT85" s="37"/>
      <c r="GU85" s="37"/>
      <c r="GV85" s="37"/>
      <c r="GW85" s="37"/>
      <c r="GX85" s="37"/>
      <c r="GY85" s="37"/>
      <c r="GZ85" s="37"/>
      <c r="HA85" s="37"/>
      <c r="HB85" s="37"/>
      <c r="HC85" s="37"/>
      <c r="HD85" s="37"/>
      <c r="HE85" s="37"/>
      <c r="HF85" s="37"/>
      <c r="HG85" s="37"/>
      <c r="HH85" s="37"/>
      <c r="HI85" s="37"/>
      <c r="HJ85" s="37"/>
      <c r="HK85" s="37"/>
      <c r="HL85" s="37"/>
      <c r="HM85" s="37"/>
      <c r="HN85" s="37"/>
      <c r="HO85" s="37"/>
      <c r="HP85" s="37"/>
      <c r="HQ85" s="37"/>
      <c r="HR85" s="37"/>
      <c r="HS85" s="37"/>
      <c r="HT85" s="37"/>
      <c r="HU85" s="37"/>
      <c r="HV85" s="37"/>
      <c r="HW85" s="37"/>
      <c r="HX85" s="37"/>
      <c r="HY85" s="37"/>
      <c r="HZ85" s="37"/>
      <c r="IA85" s="37"/>
      <c r="IB85" s="37"/>
      <c r="IC85" s="37"/>
      <c r="ID85" s="37"/>
      <c r="IE85" s="37"/>
      <c r="IF85" s="37"/>
      <c r="IG85" s="37"/>
      <c r="IH85" s="37"/>
      <c r="II85" s="37"/>
      <c r="IJ85" s="37"/>
      <c r="IK85" s="37"/>
      <c r="IL85" s="37"/>
      <c r="IM85" s="37"/>
      <c r="IN85" s="37"/>
      <c r="IO85" s="37"/>
      <c r="IP85" s="37"/>
      <c r="IQ85" s="37"/>
      <c r="IR85" s="37"/>
      <c r="IS85" s="37"/>
      <c r="IT85" s="37"/>
      <c r="IU85" s="37"/>
      <c r="IV85" s="37"/>
      <c r="IW85" s="37"/>
      <c r="IX85" s="37"/>
      <c r="IY85" s="37"/>
      <c r="IZ85" s="37"/>
      <c r="JA85" s="37"/>
      <c r="JB85" s="37"/>
      <c r="JC85" s="37"/>
      <c r="JD85" s="37"/>
      <c r="JE85" s="37"/>
      <c r="JF85" s="37"/>
      <c r="JG85" s="37"/>
      <c r="JH85" s="37"/>
      <c r="JI85" s="37"/>
      <c r="JJ85" s="37"/>
      <c r="JK85" s="37"/>
      <c r="JL85" s="37"/>
      <c r="JM85" s="37"/>
      <c r="JN85" s="37"/>
      <c r="JO85" s="37"/>
      <c r="JP85" s="37"/>
      <c r="JQ85" s="37"/>
      <c r="JR85" s="37"/>
      <c r="JS85" s="37"/>
      <c r="JT85" s="37"/>
      <c r="JU85" s="37"/>
      <c r="JV85" s="37"/>
      <c r="JW85" s="37"/>
      <c r="JX85" s="37"/>
      <c r="JY85" s="37"/>
      <c r="JZ85" s="37"/>
      <c r="KA85" s="37"/>
      <c r="KB85" s="37"/>
      <c r="KC85" s="37"/>
      <c r="KD85" s="37"/>
      <c r="KE85" s="37"/>
      <c r="KF85" s="37"/>
      <c r="KG85" s="37"/>
      <c r="KH85" s="37"/>
      <c r="KI85" s="37"/>
      <c r="KJ85" s="37"/>
      <c r="KK85" s="37"/>
      <c r="KL85" s="37"/>
      <c r="KM85" s="37"/>
      <c r="KN85" s="37"/>
      <c r="KO85" s="37"/>
      <c r="KP85" s="37"/>
      <c r="KQ85" s="37"/>
      <c r="KR85" s="37"/>
      <c r="KS85" s="37"/>
      <c r="KT85" s="37"/>
      <c r="KU85" s="37"/>
      <c r="KV85" s="37"/>
      <c r="KW85" s="37"/>
      <c r="KX85" s="37"/>
      <c r="KY85" s="37"/>
      <c r="KZ85" s="37"/>
      <c r="LA85" s="37"/>
      <c r="LB85" s="37"/>
      <c r="LC85" s="37"/>
      <c r="LD85" s="37"/>
      <c r="LE85" s="37"/>
      <c r="LF85" s="37"/>
      <c r="LG85" s="37"/>
      <c r="LH85" s="37"/>
      <c r="LI85" s="37"/>
      <c r="LJ85" s="37"/>
      <c r="LK85" s="37"/>
      <c r="LL85" s="37"/>
      <c r="LM85" s="37"/>
      <c r="LN85" s="37"/>
      <c r="LO85" s="37"/>
      <c r="LP85" s="37"/>
      <c r="LQ85" s="37"/>
      <c r="LR85" s="37"/>
      <c r="LS85" s="37"/>
      <c r="LT85" s="37"/>
      <c r="LU85" s="37"/>
      <c r="LV85" s="37"/>
      <c r="LW85" s="37"/>
      <c r="LX85" s="37"/>
      <c r="LY85" s="37"/>
      <c r="LZ85" s="37"/>
      <c r="MA85" s="37"/>
      <c r="MB85" s="37"/>
      <c r="MC85" s="37"/>
      <c r="MD85" s="37"/>
      <c r="ME85" s="37"/>
      <c r="MF85" s="37"/>
      <c r="MG85" s="37"/>
      <c r="MH85" s="37"/>
      <c r="MI85" s="37"/>
      <c r="MJ85" s="37"/>
      <c r="MK85" s="37"/>
      <c r="ML85" s="37"/>
      <c r="MM85" s="37"/>
      <c r="MN85" s="37"/>
      <c r="MO85" s="37"/>
      <c r="MP85" s="37"/>
      <c r="MQ85" s="37"/>
      <c r="MR85" s="37"/>
      <c r="MS85" s="37"/>
      <c r="MT85" s="37"/>
      <c r="MU85" s="37"/>
      <c r="MV85" s="37"/>
      <c r="MW85" s="37"/>
      <c r="MX85" s="37"/>
      <c r="MY85" s="37"/>
      <c r="MZ85" s="37"/>
      <c r="NA85" s="37"/>
      <c r="NB85" s="37"/>
      <c r="NC85" s="37"/>
      <c r="ND85" s="37"/>
      <c r="NE85" s="37"/>
      <c r="NF85" s="37"/>
      <c r="NG85" s="37"/>
      <c r="NH85" s="37"/>
      <c r="NI85" s="37"/>
      <c r="NJ85" s="37"/>
      <c r="NK85" s="37"/>
      <c r="NL85" s="37"/>
      <c r="NM85" s="37"/>
      <c r="NN85" s="37"/>
      <c r="NO85" s="37"/>
      <c r="NP85" s="37"/>
      <c r="NQ85" s="37"/>
      <c r="NR85" s="37"/>
      <c r="NS85" s="37"/>
      <c r="NT85" s="37"/>
      <c r="NU85" s="37"/>
      <c r="NV85" s="37"/>
      <c r="NW85" s="37"/>
      <c r="NX85" s="37"/>
      <c r="NY85" s="37"/>
      <c r="NZ85" s="37"/>
      <c r="OA85" s="37"/>
      <c r="OB85" s="37"/>
      <c r="OC85" s="37"/>
      <c r="OD85" s="37"/>
      <c r="OE85" s="37"/>
      <c r="OF85" s="37"/>
      <c r="OG85" s="37"/>
      <c r="OH85" s="37"/>
      <c r="OI85" s="37"/>
      <c r="OJ85" s="37"/>
      <c r="OK85" s="37"/>
      <c r="OL85" s="37"/>
      <c r="OM85" s="37"/>
      <c r="ON85" s="37"/>
      <c r="OO85" s="37"/>
      <c r="OP85" s="37"/>
      <c r="OQ85" s="37"/>
      <c r="OR85" s="37"/>
      <c r="OS85" s="37"/>
      <c r="OT85" s="37"/>
      <c r="OU85" s="37"/>
      <c r="OV85" s="37"/>
      <c r="OW85" s="37"/>
      <c r="OX85" s="37"/>
      <c r="OY85" s="37"/>
      <c r="OZ85" s="37"/>
      <c r="PA85" s="37"/>
      <c r="PB85" s="37"/>
      <c r="PC85" s="37"/>
      <c r="PD85" s="37"/>
      <c r="PE85" s="37"/>
      <c r="PF85" s="37"/>
      <c r="PG85" s="37"/>
      <c r="PH85" s="37"/>
      <c r="PI85" s="37"/>
      <c r="PJ85" s="37"/>
      <c r="PK85" s="37"/>
      <c r="PL85" s="37"/>
      <c r="PM85" s="37"/>
      <c r="PN85" s="37"/>
      <c r="PO85" s="37"/>
      <c r="PP85" s="37"/>
      <c r="PQ85" s="37"/>
      <c r="PR85" s="37"/>
      <c r="PS85" s="37"/>
      <c r="PT85" s="37"/>
      <c r="PU85" s="37"/>
      <c r="PV85" s="37"/>
      <c r="PW85" s="37"/>
      <c r="PX85" s="37"/>
      <c r="PY85" s="37"/>
      <c r="PZ85" s="37"/>
      <c r="QA85" s="37"/>
      <c r="QB85" s="37"/>
      <c r="QC85" s="37"/>
      <c r="QD85" s="37"/>
      <c r="QE85" s="37"/>
      <c r="QF85" s="37"/>
      <c r="QG85" s="37"/>
      <c r="QH85" s="37"/>
      <c r="QI85" s="37"/>
      <c r="QJ85" s="37"/>
      <c r="QK85" s="37"/>
      <c r="QL85" s="37"/>
      <c r="QM85" s="37"/>
      <c r="QN85" s="37"/>
      <c r="QO85" s="37"/>
      <c r="QP85" s="37"/>
      <c r="QQ85" s="37"/>
      <c r="QR85" s="37"/>
      <c r="QS85" s="37"/>
      <c r="QT85" s="37"/>
      <c r="QU85" s="37"/>
      <c r="QV85" s="37"/>
      <c r="QW85" s="37"/>
      <c r="QX85" s="37"/>
      <c r="QY85" s="37"/>
      <c r="QZ85" s="37"/>
      <c r="RA85" s="37"/>
      <c r="RB85" s="37"/>
      <c r="RC85" s="37"/>
      <c r="RD85" s="37"/>
      <c r="RE85" s="37"/>
      <c r="RF85" s="37"/>
      <c r="RG85" s="37"/>
      <c r="RH85" s="37"/>
      <c r="RI85" s="37"/>
      <c r="RJ85" s="37"/>
      <c r="RK85" s="37"/>
      <c r="RL85" s="37"/>
      <c r="RM85" s="37"/>
      <c r="RN85" s="37"/>
      <c r="RO85" s="37"/>
      <c r="RP85" s="37"/>
      <c r="RQ85" s="37"/>
      <c r="RR85" s="37"/>
      <c r="RS85" s="37"/>
      <c r="RT85" s="37"/>
      <c r="RU85" s="37"/>
      <c r="RV85" s="37"/>
      <c r="RW85" s="37"/>
      <c r="RX85" s="37"/>
      <c r="RY85" s="37"/>
      <c r="RZ85" s="37"/>
      <c r="SA85" s="37"/>
      <c r="SB85" s="37"/>
      <c r="SC85" s="37"/>
      <c r="SD85" s="37"/>
      <c r="SE85" s="37"/>
      <c r="SF85" s="37"/>
      <c r="SG85" s="37"/>
      <c r="SH85" s="37"/>
      <c r="SI85" s="37"/>
      <c r="SJ85" s="37"/>
      <c r="SK85" s="37"/>
      <c r="SL85" s="37"/>
      <c r="SM85" s="37"/>
      <c r="SN85" s="37"/>
      <c r="SO85" s="37"/>
      <c r="SP85" s="37"/>
      <c r="SQ85" s="37"/>
      <c r="SR85" s="37"/>
      <c r="SS85" s="37"/>
      <c r="ST85" s="37"/>
      <c r="SU85" s="37"/>
      <c r="SV85" s="37"/>
      <c r="SW85" s="37"/>
      <c r="SX85" s="37"/>
      <c r="SY85" s="37"/>
      <c r="SZ85" s="37"/>
      <c r="TA85" s="37"/>
      <c r="TB85" s="37"/>
      <c r="TC85" s="37"/>
      <c r="TD85" s="37"/>
      <c r="TE85" s="37"/>
      <c r="TF85" s="37"/>
      <c r="TG85" s="37"/>
      <c r="TH85" s="37"/>
      <c r="TI85" s="37"/>
      <c r="TJ85" s="37"/>
      <c r="TK85" s="37"/>
      <c r="TL85" s="37"/>
      <c r="TM85" s="37"/>
      <c r="TN85" s="37"/>
      <c r="TO85" s="37"/>
      <c r="TP85" s="37"/>
      <c r="TQ85" s="37"/>
      <c r="TR85" s="37"/>
      <c r="TS85" s="37"/>
      <c r="TT85" s="37"/>
      <c r="TU85" s="37"/>
      <c r="TV85" s="37"/>
      <c r="TW85" s="37"/>
      <c r="TX85" s="37"/>
      <c r="TY85" s="37"/>
      <c r="TZ85" s="37"/>
      <c r="UA85" s="37"/>
      <c r="UB85" s="37"/>
      <c r="UC85" s="37"/>
      <c r="UD85" s="37"/>
      <c r="UE85" s="37"/>
      <c r="UF85" s="37"/>
      <c r="UG85" s="37"/>
      <c r="UH85" s="37"/>
      <c r="UI85" s="37"/>
      <c r="UJ85" s="37"/>
      <c r="UK85" s="37"/>
      <c r="UL85" s="37"/>
      <c r="UM85" s="37"/>
      <c r="UN85" s="37"/>
      <c r="UO85" s="37"/>
      <c r="UP85" s="37"/>
      <c r="UQ85" s="37"/>
      <c r="UR85" s="37"/>
      <c r="US85" s="37"/>
      <c r="UT85" s="37"/>
      <c r="UU85" s="37"/>
      <c r="UV85" s="37"/>
      <c r="UW85" s="37"/>
      <c r="UX85" s="37"/>
      <c r="UY85" s="37"/>
      <c r="UZ85" s="37"/>
      <c r="VA85" s="37"/>
      <c r="VB85" s="37"/>
      <c r="VC85" s="37"/>
      <c r="VD85" s="37"/>
      <c r="VE85" s="37"/>
      <c r="VF85" s="37"/>
      <c r="VG85" s="37"/>
      <c r="VH85" s="37"/>
      <c r="VI85" s="37"/>
      <c r="VJ85" s="37"/>
      <c r="VK85" s="37"/>
      <c r="VL85" s="37"/>
      <c r="VM85" s="37"/>
      <c r="VN85" s="37"/>
      <c r="VO85" s="37"/>
      <c r="VP85" s="37"/>
      <c r="VQ85" s="37"/>
      <c r="VR85" s="37"/>
      <c r="VS85" s="37"/>
      <c r="VT85" s="37"/>
      <c r="VU85" s="37"/>
      <c r="VV85" s="37"/>
      <c r="VW85" s="37"/>
      <c r="VX85" s="37"/>
      <c r="VY85" s="37"/>
      <c r="VZ85" s="37"/>
      <c r="WA85" s="37"/>
      <c r="WB85" s="37"/>
      <c r="WC85" s="37"/>
      <c r="WD85" s="37"/>
      <c r="WE85" s="37"/>
      <c r="WF85" s="37"/>
      <c r="WG85" s="37"/>
      <c r="WH85" s="37"/>
      <c r="WI85" s="37"/>
      <c r="WJ85" s="37"/>
      <c r="WK85" s="37"/>
      <c r="WL85" s="37"/>
      <c r="WM85" s="37"/>
      <c r="WN85" s="37"/>
      <c r="WO85" s="37"/>
      <c r="WP85" s="37"/>
      <c r="WQ85" s="37"/>
      <c r="WR85" s="37"/>
      <c r="WS85" s="37"/>
      <c r="WT85" s="37"/>
      <c r="WU85" s="37"/>
      <c r="WV85" s="37"/>
      <c r="WW85" s="37"/>
      <c r="WX85" s="37"/>
      <c r="WY85" s="37"/>
      <c r="WZ85" s="37"/>
      <c r="XA85" s="37"/>
      <c r="XB85" s="37"/>
      <c r="XC85" s="37"/>
      <c r="XD85" s="37"/>
      <c r="XE85" s="37"/>
      <c r="XF85" s="37"/>
      <c r="XG85" s="37"/>
      <c r="XH85" s="37"/>
      <c r="XI85" s="37"/>
      <c r="XJ85" s="37"/>
      <c r="XK85" s="37"/>
      <c r="XL85" s="37"/>
      <c r="XM85" s="37"/>
      <c r="XN85" s="37"/>
      <c r="XO85" s="37"/>
      <c r="XP85" s="37"/>
      <c r="XQ85" s="37"/>
      <c r="XR85" s="37"/>
      <c r="XS85" s="37"/>
      <c r="XT85" s="37"/>
      <c r="XU85" s="37"/>
      <c r="XV85" s="37"/>
      <c r="XW85" s="37"/>
      <c r="XX85" s="37"/>
      <c r="XY85" s="37"/>
      <c r="XZ85" s="37"/>
      <c r="YA85" s="37"/>
      <c r="YB85" s="37"/>
      <c r="YC85" s="37"/>
      <c r="YD85" s="37"/>
      <c r="YE85" s="37"/>
      <c r="YF85" s="37"/>
      <c r="YG85" s="37"/>
      <c r="YH85" s="37"/>
      <c r="YI85" s="37"/>
      <c r="YJ85" s="37"/>
      <c r="YK85" s="37"/>
      <c r="YL85" s="37"/>
      <c r="YM85" s="37"/>
      <c r="YN85" s="37"/>
      <c r="YO85" s="37"/>
      <c r="YP85" s="37"/>
      <c r="YQ85" s="37"/>
      <c r="YR85" s="37"/>
      <c r="YS85" s="37"/>
      <c r="YT85" s="37"/>
      <c r="YU85" s="37"/>
      <c r="YV85" s="37"/>
      <c r="YW85" s="37"/>
      <c r="YX85" s="37"/>
      <c r="YY85" s="37"/>
      <c r="YZ85" s="37"/>
      <c r="ZA85" s="37"/>
      <c r="ZB85" s="37"/>
      <c r="ZC85" s="37"/>
      <c r="ZD85" s="37"/>
      <c r="ZE85" s="37"/>
      <c r="ZF85" s="37"/>
      <c r="ZG85" s="37"/>
      <c r="ZH85" s="37"/>
      <c r="ZI85" s="37"/>
      <c r="ZJ85" s="37"/>
      <c r="ZK85" s="37"/>
      <c r="ZL85" s="37"/>
      <c r="ZM85" s="37"/>
      <c r="ZN85" s="37"/>
      <c r="ZO85" s="37"/>
      <c r="ZP85" s="37"/>
      <c r="ZQ85" s="37"/>
      <c r="ZR85" s="37"/>
      <c r="ZS85" s="37"/>
      <c r="ZT85" s="37"/>
      <c r="ZU85" s="37"/>
      <c r="ZV85" s="37"/>
      <c r="ZW85" s="37"/>
      <c r="ZX85" s="37"/>
      <c r="ZY85" s="37"/>
      <c r="ZZ85" s="37"/>
      <c r="AAA85" s="37"/>
      <c r="AAB85" s="37"/>
      <c r="AAC85" s="37"/>
      <c r="AAD85" s="37"/>
      <c r="AAE85" s="37"/>
      <c r="AAF85" s="37"/>
      <c r="AAG85" s="37"/>
      <c r="AAH85" s="37"/>
      <c r="AAI85" s="37"/>
      <c r="AAJ85" s="37"/>
      <c r="AAK85" s="37"/>
      <c r="AAL85" s="37"/>
      <c r="AAM85" s="37"/>
      <c r="AAN85" s="37"/>
      <c r="AAO85" s="37"/>
      <c r="AAP85" s="37"/>
      <c r="AAQ85" s="37"/>
      <c r="AAR85" s="37"/>
      <c r="AAS85" s="37"/>
      <c r="AAT85" s="37"/>
      <c r="AAU85" s="37"/>
      <c r="AAV85" s="37"/>
      <c r="AAW85" s="37"/>
      <c r="AAX85" s="37"/>
      <c r="AAY85" s="37"/>
      <c r="AAZ85" s="37"/>
      <c r="ABA85" s="37"/>
      <c r="ABB85" s="37"/>
      <c r="ABC85" s="37"/>
      <c r="ABD85" s="37"/>
      <c r="ABE85" s="37"/>
      <c r="ABF85" s="37"/>
      <c r="ABG85" s="37"/>
      <c r="ABH85" s="37"/>
      <c r="ABI85" s="37"/>
      <c r="ABJ85" s="37"/>
      <c r="ABK85" s="37"/>
      <c r="ABL85" s="37"/>
      <c r="ABM85" s="37"/>
      <c r="ABN85" s="37"/>
      <c r="ABO85" s="37"/>
      <c r="ABP85" s="37"/>
      <c r="ABQ85" s="37"/>
      <c r="ABR85" s="37"/>
      <c r="ABS85" s="37"/>
      <c r="ABT85" s="37"/>
      <c r="ABU85" s="37"/>
      <c r="ABV85" s="37"/>
      <c r="ABW85" s="37"/>
      <c r="ABX85" s="37"/>
      <c r="ABY85" s="37"/>
      <c r="ABZ85" s="37"/>
      <c r="ACA85" s="37"/>
      <c r="ACB85" s="37"/>
      <c r="ACC85" s="37"/>
      <c r="ACD85" s="37"/>
      <c r="ACE85" s="37"/>
      <c r="ACF85" s="37"/>
      <c r="ACG85" s="37"/>
      <c r="ACH85" s="37"/>
      <c r="ACI85" s="37"/>
      <c r="ACJ85" s="37"/>
      <c r="ACK85" s="37"/>
      <c r="ACL85" s="37"/>
      <c r="ACM85" s="37"/>
      <c r="ACN85" s="37"/>
      <c r="ACO85" s="37"/>
      <c r="ACP85" s="37"/>
      <c r="ACQ85" s="37"/>
      <c r="ACR85" s="37"/>
      <c r="ACS85" s="37"/>
      <c r="ACT85" s="37"/>
      <c r="ACU85" s="37"/>
      <c r="ACV85" s="37"/>
      <c r="ACW85" s="37"/>
      <c r="ACX85" s="37"/>
      <c r="ACY85" s="37"/>
      <c r="ACZ85" s="37"/>
      <c r="ADA85" s="37"/>
      <c r="ADB85" s="37"/>
      <c r="ADC85" s="37"/>
      <c r="ADD85" s="37"/>
      <c r="ADE85" s="37"/>
      <c r="ADF85" s="37"/>
      <c r="ADG85" s="37"/>
      <c r="ADH85" s="37"/>
      <c r="ADI85" s="37"/>
      <c r="ADJ85" s="37"/>
      <c r="ADK85" s="37"/>
      <c r="ADL85" s="37"/>
      <c r="ADM85" s="37"/>
      <c r="ADN85" s="37"/>
      <c r="ADO85" s="37"/>
      <c r="ADP85" s="37"/>
      <c r="ADQ85" s="37"/>
      <c r="ADR85" s="37"/>
      <c r="ADS85" s="37"/>
      <c r="ADT85" s="37"/>
      <c r="ADU85" s="37"/>
      <c r="ADV85" s="37"/>
      <c r="ADW85" s="37"/>
      <c r="ADX85" s="37"/>
      <c r="ADY85" s="37"/>
      <c r="ADZ85" s="37"/>
      <c r="AEA85" s="37"/>
      <c r="AEB85" s="37"/>
      <c r="AEC85" s="37"/>
      <c r="AED85" s="37"/>
      <c r="AEE85" s="37"/>
      <c r="AEF85" s="37"/>
      <c r="AEG85" s="37"/>
      <c r="AEH85" s="37"/>
      <c r="AEI85" s="37"/>
      <c r="AEJ85" s="37"/>
      <c r="AEK85" s="37"/>
      <c r="AEL85" s="37"/>
      <c r="AEM85" s="37"/>
      <c r="AEN85" s="37"/>
      <c r="AEO85" s="37"/>
      <c r="AEP85" s="37"/>
      <c r="AEQ85" s="37"/>
      <c r="AER85" s="37"/>
      <c r="AES85" s="37"/>
      <c r="AET85" s="37"/>
      <c r="AEU85" s="37"/>
      <c r="AEV85" s="37"/>
      <c r="AEW85" s="37"/>
      <c r="AEX85" s="37"/>
      <c r="AEY85" s="37"/>
      <c r="AEZ85" s="37"/>
      <c r="AFA85" s="37"/>
      <c r="AFB85" s="37"/>
      <c r="AFC85" s="37"/>
      <c r="AFD85" s="37"/>
      <c r="AFE85" s="37"/>
      <c r="AFF85" s="37"/>
      <c r="AFG85" s="37"/>
      <c r="AFH85" s="37"/>
      <c r="AFI85" s="37"/>
      <c r="AFJ85" s="37"/>
      <c r="AFK85" s="37"/>
      <c r="AFL85" s="37"/>
      <c r="AFM85" s="37"/>
      <c r="AFN85" s="37"/>
      <c r="AFO85" s="37"/>
      <c r="AFP85" s="37"/>
      <c r="AFQ85" s="37"/>
      <c r="AFR85" s="37"/>
      <c r="AFS85" s="37"/>
      <c r="AFT85" s="37"/>
      <c r="AFU85" s="37"/>
      <c r="AFV85" s="37"/>
      <c r="AFW85" s="37"/>
      <c r="AFX85" s="37"/>
      <c r="AFY85" s="37"/>
      <c r="AFZ85" s="37"/>
      <c r="AGA85" s="37"/>
      <c r="AGB85" s="37"/>
      <c r="AGC85" s="37"/>
      <c r="AGD85" s="37"/>
      <c r="AGE85" s="37"/>
      <c r="AGF85" s="37"/>
      <c r="AGG85" s="37"/>
      <c r="AGH85" s="37"/>
      <c r="AGI85" s="37"/>
      <c r="AGJ85" s="37"/>
      <c r="AGK85" s="37"/>
      <c r="AGL85" s="37"/>
      <c r="AGM85" s="37"/>
      <c r="AGN85" s="37"/>
      <c r="AGO85" s="37"/>
      <c r="AGP85" s="37"/>
      <c r="AGQ85" s="37"/>
      <c r="AGR85" s="37"/>
      <c r="AGS85" s="37"/>
      <c r="AGT85" s="37"/>
      <c r="AGU85" s="37"/>
      <c r="AGV85" s="37"/>
      <c r="AGW85" s="37"/>
      <c r="AGX85" s="37"/>
      <c r="AGY85" s="37"/>
      <c r="AGZ85" s="37"/>
      <c r="AHA85" s="37"/>
      <c r="AHB85" s="37"/>
      <c r="AHC85" s="37"/>
      <c r="AHD85" s="37"/>
      <c r="AHE85" s="37"/>
      <c r="AHF85" s="37"/>
      <c r="AHG85" s="37"/>
      <c r="AHH85" s="37"/>
      <c r="AHI85" s="37"/>
      <c r="AHJ85" s="37"/>
      <c r="AHK85" s="37"/>
      <c r="AHL85" s="37"/>
      <c r="AHM85" s="37"/>
      <c r="AHN85" s="37"/>
      <c r="AHO85" s="37"/>
      <c r="AHP85" s="37"/>
      <c r="AHQ85" s="37"/>
      <c r="AHR85" s="37"/>
      <c r="AHS85" s="37"/>
      <c r="AHT85" s="37"/>
      <c r="AHU85" s="37"/>
      <c r="AHV85" s="37"/>
      <c r="AHW85" s="37"/>
      <c r="AHX85" s="37"/>
      <c r="AHY85" s="37"/>
      <c r="AHZ85" s="37"/>
      <c r="AIA85" s="37"/>
      <c r="AIB85" s="37"/>
      <c r="AIC85" s="37"/>
      <c r="AID85" s="37"/>
      <c r="AIE85" s="37"/>
      <c r="AIF85" s="37"/>
      <c r="AIG85" s="37"/>
      <c r="AIH85" s="37"/>
      <c r="AII85" s="37"/>
      <c r="AIJ85" s="37"/>
      <c r="AIK85" s="37"/>
      <c r="AIL85" s="37"/>
      <c r="AIM85" s="37"/>
      <c r="AIN85" s="37"/>
      <c r="AIO85" s="37"/>
      <c r="AIP85" s="37"/>
      <c r="AIQ85" s="37"/>
      <c r="AIR85" s="37"/>
      <c r="AIS85" s="37"/>
      <c r="AIT85" s="37"/>
      <c r="AIU85" s="37"/>
      <c r="AIV85" s="37"/>
      <c r="AIW85" s="37"/>
      <c r="AIX85" s="37"/>
      <c r="AIY85" s="37"/>
      <c r="AIZ85" s="37"/>
      <c r="AJA85" s="37"/>
      <c r="AJB85" s="37"/>
      <c r="AJC85" s="37"/>
      <c r="AJD85" s="37"/>
      <c r="AJE85" s="37"/>
      <c r="AJF85" s="37"/>
      <c r="AJG85" s="37"/>
      <c r="AJH85" s="37"/>
      <c r="AJI85" s="37"/>
      <c r="AJJ85" s="37"/>
      <c r="AJK85" s="37"/>
      <c r="AJL85" s="37"/>
      <c r="AJM85" s="37"/>
      <c r="AJN85" s="37"/>
      <c r="AJO85" s="37"/>
      <c r="AJP85" s="37"/>
      <c r="AJQ85" s="37"/>
      <c r="AJR85" s="37"/>
      <c r="AJS85" s="37"/>
      <c r="AJT85" s="37"/>
      <c r="AJU85" s="37"/>
      <c r="AJV85" s="37"/>
      <c r="AJW85" s="37"/>
      <c r="AJX85" s="37"/>
      <c r="AJY85" s="37"/>
      <c r="AJZ85" s="37"/>
      <c r="AKA85" s="37"/>
      <c r="AKB85" s="37"/>
      <c r="AKC85" s="37"/>
      <c r="AKD85" s="37"/>
      <c r="AKE85" s="37"/>
      <c r="AKF85" s="37"/>
      <c r="AKG85" s="37"/>
      <c r="AKH85" s="37"/>
      <c r="AKI85" s="37"/>
      <c r="AKJ85" s="37"/>
      <c r="AKK85" s="37"/>
      <c r="AKL85" s="37"/>
      <c r="AKM85" s="37"/>
      <c r="AKN85" s="37"/>
      <c r="AKO85" s="37"/>
      <c r="AKP85" s="37"/>
      <c r="AKQ85" s="37"/>
      <c r="AKR85" s="37"/>
      <c r="AKS85" s="37"/>
      <c r="AKT85" s="37"/>
      <c r="AKU85" s="37"/>
      <c r="AKV85" s="37"/>
      <c r="AKW85" s="37"/>
      <c r="AKX85" s="37"/>
      <c r="AKY85" s="37"/>
      <c r="AKZ85" s="37"/>
      <c r="ALA85" s="37"/>
      <c r="ALB85" s="37"/>
      <c r="ALC85" s="37"/>
      <c r="ALD85" s="37"/>
      <c r="ALE85" s="37"/>
      <c r="ALF85" s="37"/>
      <c r="ALG85" s="37"/>
      <c r="ALH85" s="37"/>
      <c r="ALI85" s="37"/>
      <c r="ALJ85" s="37"/>
      <c r="ALK85" s="37"/>
      <c r="ALL85" s="37"/>
      <c r="ALM85" s="37"/>
      <c r="ALN85" s="37"/>
      <c r="ALO85" s="37"/>
      <c r="ALP85" s="37"/>
      <c r="ALQ85" s="37"/>
      <c r="ALR85" s="37"/>
      <c r="ALS85" s="37"/>
      <c r="ALT85" s="37"/>
      <c r="ALU85" s="37"/>
      <c r="ALV85" s="37"/>
      <c r="ALW85" s="37"/>
      <c r="ALX85" s="37"/>
      <c r="ALY85" s="37"/>
      <c r="ALZ85" s="37"/>
      <c r="AMA85" s="37"/>
      <c r="AMB85" s="37"/>
      <c r="AMC85" s="37"/>
      <c r="AMD85" s="37"/>
      <c r="AME85" s="37"/>
      <c r="AMF85" s="37"/>
      <c r="AMG85" s="37"/>
      <c r="AMH85" s="37"/>
      <c r="AMI85" s="37"/>
      <c r="AMJ85" s="37"/>
      <c r="AMK85" s="37"/>
    </row>
    <row r="86" spans="1:1025" s="36" customFormat="1" ht="15" customHeight="1" x14ac:dyDescent="0.2">
      <c r="A86" s="47"/>
      <c r="B86" s="47"/>
      <c r="C86" s="47"/>
      <c r="D86" s="47"/>
      <c r="E86" s="38"/>
      <c r="F86" s="38"/>
      <c r="G86" s="271"/>
      <c r="H86" s="271"/>
      <c r="I86" s="271"/>
      <c r="J86" s="271"/>
      <c r="K86" s="48"/>
      <c r="L86" s="48"/>
      <c r="M86" s="39"/>
      <c r="N86" s="39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7"/>
      <c r="GM86" s="37"/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7"/>
      <c r="HB86" s="37"/>
      <c r="HC86" s="37"/>
      <c r="HD86" s="37"/>
      <c r="HE86" s="37"/>
      <c r="HF86" s="37"/>
      <c r="HG86" s="37"/>
      <c r="HH86" s="37"/>
      <c r="HI86" s="37"/>
      <c r="HJ86" s="37"/>
      <c r="HK86" s="37"/>
      <c r="HL86" s="37"/>
      <c r="HM86" s="37"/>
      <c r="HN86" s="37"/>
      <c r="HO86" s="37"/>
      <c r="HP86" s="37"/>
      <c r="HQ86" s="37"/>
      <c r="HR86" s="37"/>
      <c r="HS86" s="37"/>
      <c r="HT86" s="37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7"/>
      <c r="IF86" s="37"/>
      <c r="IG86" s="37"/>
      <c r="IH86" s="37"/>
      <c r="II86" s="37"/>
      <c r="IJ86" s="37"/>
      <c r="IK86" s="37"/>
      <c r="IL86" s="37"/>
      <c r="IM86" s="37"/>
      <c r="IN86" s="37"/>
      <c r="IO86" s="37"/>
      <c r="IP86" s="37"/>
      <c r="IQ86" s="37"/>
      <c r="IR86" s="37"/>
      <c r="IS86" s="37"/>
      <c r="IT86" s="37"/>
      <c r="IU86" s="37"/>
      <c r="IV86" s="37"/>
      <c r="IW86" s="37"/>
      <c r="IX86" s="37"/>
      <c r="IY86" s="37"/>
      <c r="IZ86" s="37"/>
      <c r="JA86" s="37"/>
      <c r="JB86" s="37"/>
      <c r="JC86" s="37"/>
      <c r="JD86" s="37"/>
      <c r="JE86" s="37"/>
      <c r="JF86" s="37"/>
      <c r="JG86" s="37"/>
      <c r="JH86" s="37"/>
      <c r="JI86" s="37"/>
      <c r="JJ86" s="37"/>
      <c r="JK86" s="37"/>
      <c r="JL86" s="37"/>
      <c r="JM86" s="37"/>
      <c r="JN86" s="37"/>
      <c r="JO86" s="37"/>
      <c r="JP86" s="37"/>
      <c r="JQ86" s="37"/>
      <c r="JR86" s="37"/>
      <c r="JS86" s="37"/>
      <c r="JT86" s="37"/>
      <c r="JU86" s="37"/>
      <c r="JV86" s="37"/>
      <c r="JW86" s="37"/>
      <c r="JX86" s="37"/>
      <c r="JY86" s="37"/>
      <c r="JZ86" s="37"/>
      <c r="KA86" s="37"/>
      <c r="KB86" s="37"/>
      <c r="KC86" s="37"/>
      <c r="KD86" s="37"/>
      <c r="KE86" s="37"/>
      <c r="KF86" s="37"/>
      <c r="KG86" s="37"/>
      <c r="KH86" s="37"/>
      <c r="KI86" s="37"/>
      <c r="KJ86" s="37"/>
      <c r="KK86" s="37"/>
      <c r="KL86" s="37"/>
      <c r="KM86" s="37"/>
      <c r="KN86" s="37"/>
      <c r="KO86" s="37"/>
      <c r="KP86" s="37"/>
      <c r="KQ86" s="37"/>
      <c r="KR86" s="37"/>
      <c r="KS86" s="37"/>
      <c r="KT86" s="37"/>
      <c r="KU86" s="37"/>
      <c r="KV86" s="37"/>
      <c r="KW86" s="37"/>
      <c r="KX86" s="37"/>
      <c r="KY86" s="37"/>
      <c r="KZ86" s="37"/>
      <c r="LA86" s="37"/>
      <c r="LB86" s="37"/>
      <c r="LC86" s="37"/>
      <c r="LD86" s="37"/>
      <c r="LE86" s="37"/>
      <c r="LF86" s="37"/>
      <c r="LG86" s="37"/>
      <c r="LH86" s="37"/>
      <c r="LI86" s="37"/>
      <c r="LJ86" s="37"/>
      <c r="LK86" s="37"/>
      <c r="LL86" s="37"/>
      <c r="LM86" s="37"/>
      <c r="LN86" s="37"/>
      <c r="LO86" s="37"/>
      <c r="LP86" s="37"/>
      <c r="LQ86" s="37"/>
      <c r="LR86" s="37"/>
      <c r="LS86" s="37"/>
      <c r="LT86" s="37"/>
      <c r="LU86" s="37"/>
      <c r="LV86" s="37"/>
      <c r="LW86" s="37"/>
      <c r="LX86" s="37"/>
      <c r="LY86" s="37"/>
      <c r="LZ86" s="37"/>
      <c r="MA86" s="37"/>
      <c r="MB86" s="37"/>
      <c r="MC86" s="37"/>
      <c r="MD86" s="37"/>
      <c r="ME86" s="37"/>
      <c r="MF86" s="37"/>
      <c r="MG86" s="37"/>
      <c r="MH86" s="37"/>
      <c r="MI86" s="37"/>
      <c r="MJ86" s="37"/>
      <c r="MK86" s="37"/>
      <c r="ML86" s="37"/>
      <c r="MM86" s="37"/>
      <c r="MN86" s="37"/>
      <c r="MO86" s="37"/>
      <c r="MP86" s="37"/>
      <c r="MQ86" s="37"/>
      <c r="MR86" s="37"/>
      <c r="MS86" s="37"/>
      <c r="MT86" s="37"/>
      <c r="MU86" s="37"/>
      <c r="MV86" s="37"/>
      <c r="MW86" s="37"/>
      <c r="MX86" s="37"/>
      <c r="MY86" s="37"/>
      <c r="MZ86" s="37"/>
      <c r="NA86" s="37"/>
      <c r="NB86" s="37"/>
      <c r="NC86" s="37"/>
      <c r="ND86" s="37"/>
      <c r="NE86" s="37"/>
      <c r="NF86" s="37"/>
      <c r="NG86" s="37"/>
      <c r="NH86" s="37"/>
      <c r="NI86" s="37"/>
      <c r="NJ86" s="37"/>
      <c r="NK86" s="37"/>
      <c r="NL86" s="37"/>
      <c r="NM86" s="37"/>
      <c r="NN86" s="37"/>
      <c r="NO86" s="37"/>
      <c r="NP86" s="37"/>
      <c r="NQ86" s="37"/>
      <c r="NR86" s="37"/>
      <c r="NS86" s="37"/>
      <c r="NT86" s="37"/>
      <c r="NU86" s="37"/>
      <c r="NV86" s="37"/>
      <c r="NW86" s="37"/>
      <c r="NX86" s="37"/>
      <c r="NY86" s="37"/>
      <c r="NZ86" s="37"/>
      <c r="OA86" s="37"/>
      <c r="OB86" s="37"/>
      <c r="OC86" s="37"/>
      <c r="OD86" s="37"/>
      <c r="OE86" s="37"/>
      <c r="OF86" s="37"/>
      <c r="OG86" s="37"/>
      <c r="OH86" s="37"/>
      <c r="OI86" s="37"/>
      <c r="OJ86" s="37"/>
      <c r="OK86" s="37"/>
      <c r="OL86" s="37"/>
      <c r="OM86" s="37"/>
      <c r="ON86" s="37"/>
      <c r="OO86" s="37"/>
      <c r="OP86" s="37"/>
      <c r="OQ86" s="37"/>
      <c r="OR86" s="37"/>
      <c r="OS86" s="37"/>
      <c r="OT86" s="37"/>
      <c r="OU86" s="37"/>
      <c r="OV86" s="37"/>
      <c r="OW86" s="37"/>
      <c r="OX86" s="37"/>
      <c r="OY86" s="37"/>
      <c r="OZ86" s="37"/>
      <c r="PA86" s="37"/>
      <c r="PB86" s="37"/>
      <c r="PC86" s="37"/>
      <c r="PD86" s="37"/>
      <c r="PE86" s="37"/>
      <c r="PF86" s="37"/>
      <c r="PG86" s="37"/>
      <c r="PH86" s="37"/>
      <c r="PI86" s="37"/>
      <c r="PJ86" s="37"/>
      <c r="PK86" s="37"/>
      <c r="PL86" s="37"/>
      <c r="PM86" s="37"/>
      <c r="PN86" s="37"/>
      <c r="PO86" s="37"/>
      <c r="PP86" s="37"/>
      <c r="PQ86" s="37"/>
      <c r="PR86" s="37"/>
      <c r="PS86" s="37"/>
      <c r="PT86" s="37"/>
      <c r="PU86" s="37"/>
      <c r="PV86" s="37"/>
      <c r="PW86" s="37"/>
      <c r="PX86" s="37"/>
      <c r="PY86" s="37"/>
      <c r="PZ86" s="37"/>
      <c r="QA86" s="37"/>
      <c r="QB86" s="37"/>
      <c r="QC86" s="37"/>
      <c r="QD86" s="37"/>
      <c r="QE86" s="37"/>
      <c r="QF86" s="37"/>
      <c r="QG86" s="37"/>
      <c r="QH86" s="37"/>
      <c r="QI86" s="37"/>
      <c r="QJ86" s="37"/>
      <c r="QK86" s="37"/>
      <c r="QL86" s="37"/>
      <c r="QM86" s="37"/>
      <c r="QN86" s="37"/>
      <c r="QO86" s="37"/>
      <c r="QP86" s="37"/>
      <c r="QQ86" s="37"/>
      <c r="QR86" s="37"/>
      <c r="QS86" s="37"/>
      <c r="QT86" s="37"/>
      <c r="QU86" s="37"/>
      <c r="QV86" s="37"/>
      <c r="QW86" s="37"/>
      <c r="QX86" s="37"/>
      <c r="QY86" s="37"/>
      <c r="QZ86" s="37"/>
      <c r="RA86" s="37"/>
      <c r="RB86" s="37"/>
      <c r="RC86" s="37"/>
      <c r="RD86" s="37"/>
      <c r="RE86" s="37"/>
      <c r="RF86" s="37"/>
      <c r="RG86" s="37"/>
      <c r="RH86" s="37"/>
      <c r="RI86" s="37"/>
      <c r="RJ86" s="37"/>
      <c r="RK86" s="37"/>
      <c r="RL86" s="37"/>
      <c r="RM86" s="37"/>
      <c r="RN86" s="37"/>
      <c r="RO86" s="37"/>
      <c r="RP86" s="37"/>
      <c r="RQ86" s="37"/>
      <c r="RR86" s="37"/>
      <c r="RS86" s="37"/>
      <c r="RT86" s="37"/>
      <c r="RU86" s="37"/>
      <c r="RV86" s="37"/>
      <c r="RW86" s="37"/>
      <c r="RX86" s="37"/>
      <c r="RY86" s="37"/>
      <c r="RZ86" s="37"/>
      <c r="SA86" s="37"/>
      <c r="SB86" s="37"/>
      <c r="SC86" s="37"/>
      <c r="SD86" s="37"/>
      <c r="SE86" s="37"/>
      <c r="SF86" s="37"/>
      <c r="SG86" s="37"/>
      <c r="SH86" s="37"/>
      <c r="SI86" s="37"/>
      <c r="SJ86" s="37"/>
      <c r="SK86" s="37"/>
      <c r="SL86" s="37"/>
      <c r="SM86" s="37"/>
      <c r="SN86" s="37"/>
      <c r="SO86" s="37"/>
      <c r="SP86" s="37"/>
      <c r="SQ86" s="37"/>
      <c r="SR86" s="37"/>
      <c r="SS86" s="37"/>
      <c r="ST86" s="37"/>
      <c r="SU86" s="37"/>
      <c r="SV86" s="37"/>
      <c r="SW86" s="37"/>
      <c r="SX86" s="37"/>
      <c r="SY86" s="37"/>
      <c r="SZ86" s="37"/>
      <c r="TA86" s="37"/>
      <c r="TB86" s="37"/>
      <c r="TC86" s="37"/>
      <c r="TD86" s="37"/>
      <c r="TE86" s="37"/>
      <c r="TF86" s="37"/>
      <c r="TG86" s="37"/>
      <c r="TH86" s="37"/>
      <c r="TI86" s="37"/>
      <c r="TJ86" s="37"/>
      <c r="TK86" s="37"/>
      <c r="TL86" s="37"/>
      <c r="TM86" s="37"/>
      <c r="TN86" s="37"/>
      <c r="TO86" s="37"/>
      <c r="TP86" s="37"/>
      <c r="TQ86" s="37"/>
      <c r="TR86" s="37"/>
      <c r="TS86" s="37"/>
      <c r="TT86" s="37"/>
      <c r="TU86" s="37"/>
      <c r="TV86" s="37"/>
      <c r="TW86" s="37"/>
      <c r="TX86" s="37"/>
      <c r="TY86" s="37"/>
      <c r="TZ86" s="37"/>
      <c r="UA86" s="37"/>
      <c r="UB86" s="37"/>
      <c r="UC86" s="37"/>
      <c r="UD86" s="37"/>
      <c r="UE86" s="37"/>
      <c r="UF86" s="37"/>
      <c r="UG86" s="37"/>
      <c r="UH86" s="37"/>
      <c r="UI86" s="37"/>
      <c r="UJ86" s="37"/>
      <c r="UK86" s="37"/>
      <c r="UL86" s="37"/>
      <c r="UM86" s="37"/>
      <c r="UN86" s="37"/>
      <c r="UO86" s="37"/>
      <c r="UP86" s="37"/>
      <c r="UQ86" s="37"/>
      <c r="UR86" s="37"/>
      <c r="US86" s="37"/>
      <c r="UT86" s="37"/>
      <c r="UU86" s="37"/>
      <c r="UV86" s="37"/>
      <c r="UW86" s="37"/>
      <c r="UX86" s="37"/>
      <c r="UY86" s="37"/>
      <c r="UZ86" s="37"/>
      <c r="VA86" s="37"/>
      <c r="VB86" s="37"/>
      <c r="VC86" s="37"/>
      <c r="VD86" s="37"/>
      <c r="VE86" s="37"/>
      <c r="VF86" s="37"/>
      <c r="VG86" s="37"/>
      <c r="VH86" s="37"/>
      <c r="VI86" s="37"/>
      <c r="VJ86" s="37"/>
      <c r="VK86" s="37"/>
      <c r="VL86" s="37"/>
      <c r="VM86" s="37"/>
      <c r="VN86" s="37"/>
      <c r="VO86" s="37"/>
      <c r="VP86" s="37"/>
      <c r="VQ86" s="37"/>
      <c r="VR86" s="37"/>
      <c r="VS86" s="37"/>
      <c r="VT86" s="37"/>
      <c r="VU86" s="37"/>
      <c r="VV86" s="37"/>
      <c r="VW86" s="37"/>
      <c r="VX86" s="37"/>
      <c r="VY86" s="37"/>
      <c r="VZ86" s="37"/>
      <c r="WA86" s="37"/>
      <c r="WB86" s="37"/>
      <c r="WC86" s="37"/>
      <c r="WD86" s="37"/>
      <c r="WE86" s="37"/>
      <c r="WF86" s="37"/>
      <c r="WG86" s="37"/>
      <c r="WH86" s="37"/>
      <c r="WI86" s="37"/>
      <c r="WJ86" s="37"/>
      <c r="WK86" s="37"/>
      <c r="WL86" s="37"/>
      <c r="WM86" s="37"/>
      <c r="WN86" s="37"/>
      <c r="WO86" s="37"/>
      <c r="WP86" s="37"/>
      <c r="WQ86" s="37"/>
      <c r="WR86" s="37"/>
      <c r="WS86" s="37"/>
      <c r="WT86" s="37"/>
      <c r="WU86" s="37"/>
      <c r="WV86" s="37"/>
      <c r="WW86" s="37"/>
      <c r="WX86" s="37"/>
      <c r="WY86" s="37"/>
      <c r="WZ86" s="37"/>
      <c r="XA86" s="37"/>
      <c r="XB86" s="37"/>
      <c r="XC86" s="37"/>
      <c r="XD86" s="37"/>
      <c r="XE86" s="37"/>
      <c r="XF86" s="37"/>
      <c r="XG86" s="37"/>
      <c r="XH86" s="37"/>
      <c r="XI86" s="37"/>
      <c r="XJ86" s="37"/>
      <c r="XK86" s="37"/>
      <c r="XL86" s="37"/>
      <c r="XM86" s="37"/>
      <c r="XN86" s="37"/>
      <c r="XO86" s="37"/>
      <c r="XP86" s="37"/>
      <c r="XQ86" s="37"/>
      <c r="XR86" s="37"/>
      <c r="XS86" s="37"/>
      <c r="XT86" s="37"/>
      <c r="XU86" s="37"/>
      <c r="XV86" s="37"/>
      <c r="XW86" s="37"/>
      <c r="XX86" s="37"/>
      <c r="XY86" s="37"/>
      <c r="XZ86" s="37"/>
      <c r="YA86" s="37"/>
      <c r="YB86" s="37"/>
      <c r="YC86" s="37"/>
      <c r="YD86" s="37"/>
      <c r="YE86" s="37"/>
      <c r="YF86" s="37"/>
      <c r="YG86" s="37"/>
      <c r="YH86" s="37"/>
      <c r="YI86" s="37"/>
      <c r="YJ86" s="37"/>
      <c r="YK86" s="37"/>
      <c r="YL86" s="37"/>
      <c r="YM86" s="37"/>
      <c r="YN86" s="37"/>
      <c r="YO86" s="37"/>
      <c r="YP86" s="37"/>
      <c r="YQ86" s="37"/>
      <c r="YR86" s="37"/>
      <c r="YS86" s="37"/>
      <c r="YT86" s="37"/>
      <c r="YU86" s="37"/>
      <c r="YV86" s="37"/>
      <c r="YW86" s="37"/>
      <c r="YX86" s="37"/>
      <c r="YY86" s="37"/>
      <c r="YZ86" s="37"/>
      <c r="ZA86" s="37"/>
      <c r="ZB86" s="37"/>
      <c r="ZC86" s="37"/>
      <c r="ZD86" s="37"/>
      <c r="ZE86" s="37"/>
      <c r="ZF86" s="37"/>
      <c r="ZG86" s="37"/>
      <c r="ZH86" s="37"/>
      <c r="ZI86" s="37"/>
      <c r="ZJ86" s="37"/>
      <c r="ZK86" s="37"/>
      <c r="ZL86" s="37"/>
      <c r="ZM86" s="37"/>
      <c r="ZN86" s="37"/>
      <c r="ZO86" s="37"/>
      <c r="ZP86" s="37"/>
      <c r="ZQ86" s="37"/>
      <c r="ZR86" s="37"/>
      <c r="ZS86" s="37"/>
      <c r="ZT86" s="37"/>
      <c r="ZU86" s="37"/>
      <c r="ZV86" s="37"/>
      <c r="ZW86" s="37"/>
      <c r="ZX86" s="37"/>
      <c r="ZY86" s="37"/>
      <c r="ZZ86" s="37"/>
      <c r="AAA86" s="37"/>
      <c r="AAB86" s="37"/>
      <c r="AAC86" s="37"/>
      <c r="AAD86" s="37"/>
      <c r="AAE86" s="37"/>
      <c r="AAF86" s="37"/>
      <c r="AAG86" s="37"/>
      <c r="AAH86" s="37"/>
      <c r="AAI86" s="37"/>
      <c r="AAJ86" s="37"/>
      <c r="AAK86" s="37"/>
      <c r="AAL86" s="37"/>
      <c r="AAM86" s="37"/>
      <c r="AAN86" s="37"/>
      <c r="AAO86" s="37"/>
      <c r="AAP86" s="37"/>
      <c r="AAQ86" s="37"/>
      <c r="AAR86" s="37"/>
      <c r="AAS86" s="37"/>
      <c r="AAT86" s="37"/>
      <c r="AAU86" s="37"/>
      <c r="AAV86" s="37"/>
      <c r="AAW86" s="37"/>
      <c r="AAX86" s="37"/>
      <c r="AAY86" s="37"/>
      <c r="AAZ86" s="37"/>
      <c r="ABA86" s="37"/>
      <c r="ABB86" s="37"/>
      <c r="ABC86" s="37"/>
      <c r="ABD86" s="37"/>
      <c r="ABE86" s="37"/>
      <c r="ABF86" s="37"/>
      <c r="ABG86" s="37"/>
      <c r="ABH86" s="37"/>
      <c r="ABI86" s="37"/>
      <c r="ABJ86" s="37"/>
      <c r="ABK86" s="37"/>
      <c r="ABL86" s="37"/>
      <c r="ABM86" s="37"/>
      <c r="ABN86" s="37"/>
      <c r="ABO86" s="37"/>
      <c r="ABP86" s="37"/>
      <c r="ABQ86" s="37"/>
      <c r="ABR86" s="37"/>
      <c r="ABS86" s="37"/>
      <c r="ABT86" s="37"/>
      <c r="ABU86" s="37"/>
      <c r="ABV86" s="37"/>
      <c r="ABW86" s="37"/>
      <c r="ABX86" s="37"/>
      <c r="ABY86" s="37"/>
      <c r="ABZ86" s="37"/>
      <c r="ACA86" s="37"/>
      <c r="ACB86" s="37"/>
      <c r="ACC86" s="37"/>
      <c r="ACD86" s="37"/>
      <c r="ACE86" s="37"/>
      <c r="ACF86" s="37"/>
      <c r="ACG86" s="37"/>
      <c r="ACH86" s="37"/>
      <c r="ACI86" s="37"/>
      <c r="ACJ86" s="37"/>
      <c r="ACK86" s="37"/>
      <c r="ACL86" s="37"/>
      <c r="ACM86" s="37"/>
      <c r="ACN86" s="37"/>
      <c r="ACO86" s="37"/>
      <c r="ACP86" s="37"/>
      <c r="ACQ86" s="37"/>
      <c r="ACR86" s="37"/>
      <c r="ACS86" s="37"/>
      <c r="ACT86" s="37"/>
      <c r="ACU86" s="37"/>
      <c r="ACV86" s="37"/>
      <c r="ACW86" s="37"/>
      <c r="ACX86" s="37"/>
      <c r="ACY86" s="37"/>
      <c r="ACZ86" s="37"/>
      <c r="ADA86" s="37"/>
      <c r="ADB86" s="37"/>
      <c r="ADC86" s="37"/>
      <c r="ADD86" s="37"/>
      <c r="ADE86" s="37"/>
      <c r="ADF86" s="37"/>
      <c r="ADG86" s="37"/>
      <c r="ADH86" s="37"/>
      <c r="ADI86" s="37"/>
      <c r="ADJ86" s="37"/>
      <c r="ADK86" s="37"/>
      <c r="ADL86" s="37"/>
      <c r="ADM86" s="37"/>
      <c r="ADN86" s="37"/>
      <c r="ADO86" s="37"/>
      <c r="ADP86" s="37"/>
      <c r="ADQ86" s="37"/>
      <c r="ADR86" s="37"/>
      <c r="ADS86" s="37"/>
      <c r="ADT86" s="37"/>
      <c r="ADU86" s="37"/>
      <c r="ADV86" s="37"/>
      <c r="ADW86" s="37"/>
      <c r="ADX86" s="37"/>
      <c r="ADY86" s="37"/>
      <c r="ADZ86" s="37"/>
      <c r="AEA86" s="37"/>
      <c r="AEB86" s="37"/>
      <c r="AEC86" s="37"/>
      <c r="AED86" s="37"/>
      <c r="AEE86" s="37"/>
      <c r="AEF86" s="37"/>
      <c r="AEG86" s="37"/>
      <c r="AEH86" s="37"/>
      <c r="AEI86" s="37"/>
      <c r="AEJ86" s="37"/>
      <c r="AEK86" s="37"/>
      <c r="AEL86" s="37"/>
      <c r="AEM86" s="37"/>
      <c r="AEN86" s="37"/>
      <c r="AEO86" s="37"/>
      <c r="AEP86" s="37"/>
      <c r="AEQ86" s="37"/>
      <c r="AER86" s="37"/>
      <c r="AES86" s="37"/>
      <c r="AET86" s="37"/>
      <c r="AEU86" s="37"/>
      <c r="AEV86" s="37"/>
      <c r="AEW86" s="37"/>
      <c r="AEX86" s="37"/>
      <c r="AEY86" s="37"/>
      <c r="AEZ86" s="37"/>
      <c r="AFA86" s="37"/>
      <c r="AFB86" s="37"/>
      <c r="AFC86" s="37"/>
      <c r="AFD86" s="37"/>
      <c r="AFE86" s="37"/>
      <c r="AFF86" s="37"/>
      <c r="AFG86" s="37"/>
      <c r="AFH86" s="37"/>
      <c r="AFI86" s="37"/>
      <c r="AFJ86" s="37"/>
      <c r="AFK86" s="37"/>
      <c r="AFL86" s="37"/>
      <c r="AFM86" s="37"/>
      <c r="AFN86" s="37"/>
      <c r="AFO86" s="37"/>
      <c r="AFP86" s="37"/>
      <c r="AFQ86" s="37"/>
      <c r="AFR86" s="37"/>
      <c r="AFS86" s="37"/>
      <c r="AFT86" s="37"/>
      <c r="AFU86" s="37"/>
      <c r="AFV86" s="37"/>
      <c r="AFW86" s="37"/>
      <c r="AFX86" s="37"/>
      <c r="AFY86" s="37"/>
      <c r="AFZ86" s="37"/>
      <c r="AGA86" s="37"/>
      <c r="AGB86" s="37"/>
      <c r="AGC86" s="37"/>
      <c r="AGD86" s="37"/>
      <c r="AGE86" s="37"/>
      <c r="AGF86" s="37"/>
      <c r="AGG86" s="37"/>
      <c r="AGH86" s="37"/>
      <c r="AGI86" s="37"/>
      <c r="AGJ86" s="37"/>
      <c r="AGK86" s="37"/>
      <c r="AGL86" s="37"/>
      <c r="AGM86" s="37"/>
      <c r="AGN86" s="37"/>
      <c r="AGO86" s="37"/>
      <c r="AGP86" s="37"/>
      <c r="AGQ86" s="37"/>
      <c r="AGR86" s="37"/>
      <c r="AGS86" s="37"/>
      <c r="AGT86" s="37"/>
      <c r="AGU86" s="37"/>
      <c r="AGV86" s="37"/>
      <c r="AGW86" s="37"/>
      <c r="AGX86" s="37"/>
      <c r="AGY86" s="37"/>
      <c r="AGZ86" s="37"/>
      <c r="AHA86" s="37"/>
      <c r="AHB86" s="37"/>
      <c r="AHC86" s="37"/>
      <c r="AHD86" s="37"/>
      <c r="AHE86" s="37"/>
      <c r="AHF86" s="37"/>
      <c r="AHG86" s="37"/>
      <c r="AHH86" s="37"/>
      <c r="AHI86" s="37"/>
      <c r="AHJ86" s="37"/>
      <c r="AHK86" s="37"/>
      <c r="AHL86" s="37"/>
      <c r="AHM86" s="37"/>
      <c r="AHN86" s="37"/>
      <c r="AHO86" s="37"/>
      <c r="AHP86" s="37"/>
      <c r="AHQ86" s="37"/>
      <c r="AHR86" s="37"/>
      <c r="AHS86" s="37"/>
      <c r="AHT86" s="37"/>
      <c r="AHU86" s="37"/>
      <c r="AHV86" s="37"/>
      <c r="AHW86" s="37"/>
      <c r="AHX86" s="37"/>
      <c r="AHY86" s="37"/>
      <c r="AHZ86" s="37"/>
      <c r="AIA86" s="37"/>
      <c r="AIB86" s="37"/>
      <c r="AIC86" s="37"/>
      <c r="AID86" s="37"/>
      <c r="AIE86" s="37"/>
      <c r="AIF86" s="37"/>
      <c r="AIG86" s="37"/>
      <c r="AIH86" s="37"/>
      <c r="AII86" s="37"/>
      <c r="AIJ86" s="37"/>
      <c r="AIK86" s="37"/>
      <c r="AIL86" s="37"/>
      <c r="AIM86" s="37"/>
      <c r="AIN86" s="37"/>
      <c r="AIO86" s="37"/>
      <c r="AIP86" s="37"/>
      <c r="AIQ86" s="37"/>
      <c r="AIR86" s="37"/>
      <c r="AIS86" s="37"/>
      <c r="AIT86" s="37"/>
      <c r="AIU86" s="37"/>
      <c r="AIV86" s="37"/>
      <c r="AIW86" s="37"/>
      <c r="AIX86" s="37"/>
      <c r="AIY86" s="37"/>
      <c r="AIZ86" s="37"/>
      <c r="AJA86" s="37"/>
      <c r="AJB86" s="37"/>
      <c r="AJC86" s="37"/>
      <c r="AJD86" s="37"/>
      <c r="AJE86" s="37"/>
      <c r="AJF86" s="37"/>
      <c r="AJG86" s="37"/>
      <c r="AJH86" s="37"/>
      <c r="AJI86" s="37"/>
      <c r="AJJ86" s="37"/>
      <c r="AJK86" s="37"/>
      <c r="AJL86" s="37"/>
      <c r="AJM86" s="37"/>
      <c r="AJN86" s="37"/>
      <c r="AJO86" s="37"/>
      <c r="AJP86" s="37"/>
      <c r="AJQ86" s="37"/>
      <c r="AJR86" s="37"/>
      <c r="AJS86" s="37"/>
      <c r="AJT86" s="37"/>
      <c r="AJU86" s="37"/>
      <c r="AJV86" s="37"/>
      <c r="AJW86" s="37"/>
      <c r="AJX86" s="37"/>
      <c r="AJY86" s="37"/>
      <c r="AJZ86" s="37"/>
      <c r="AKA86" s="37"/>
      <c r="AKB86" s="37"/>
      <c r="AKC86" s="37"/>
      <c r="AKD86" s="37"/>
      <c r="AKE86" s="37"/>
      <c r="AKF86" s="37"/>
      <c r="AKG86" s="37"/>
      <c r="AKH86" s="37"/>
      <c r="AKI86" s="37"/>
      <c r="AKJ86" s="37"/>
      <c r="AKK86" s="37"/>
      <c r="AKL86" s="37"/>
      <c r="AKM86" s="37"/>
      <c r="AKN86" s="37"/>
      <c r="AKO86" s="37"/>
      <c r="AKP86" s="37"/>
      <c r="AKQ86" s="37"/>
      <c r="AKR86" s="37"/>
      <c r="AKS86" s="37"/>
      <c r="AKT86" s="37"/>
      <c r="AKU86" s="37"/>
      <c r="AKV86" s="37"/>
      <c r="AKW86" s="37"/>
      <c r="AKX86" s="37"/>
      <c r="AKY86" s="37"/>
      <c r="AKZ86" s="37"/>
      <c r="ALA86" s="37"/>
      <c r="ALB86" s="37"/>
      <c r="ALC86" s="37"/>
      <c r="ALD86" s="37"/>
      <c r="ALE86" s="37"/>
      <c r="ALF86" s="37"/>
      <c r="ALG86" s="37"/>
      <c r="ALH86" s="37"/>
      <c r="ALI86" s="37"/>
      <c r="ALJ86" s="37"/>
      <c r="ALK86" s="37"/>
      <c r="ALL86" s="37"/>
      <c r="ALM86" s="37"/>
      <c r="ALN86" s="37"/>
      <c r="ALO86" s="37"/>
      <c r="ALP86" s="37"/>
      <c r="ALQ86" s="37"/>
      <c r="ALR86" s="37"/>
      <c r="ALS86" s="37"/>
      <c r="ALT86" s="37"/>
      <c r="ALU86" s="37"/>
      <c r="ALV86" s="37"/>
      <c r="ALW86" s="37"/>
      <c r="ALX86" s="37"/>
      <c r="ALY86" s="37"/>
      <c r="ALZ86" s="37"/>
      <c r="AMA86" s="37"/>
      <c r="AMB86" s="37"/>
      <c r="AMC86" s="37"/>
      <c r="AMD86" s="37"/>
      <c r="AME86" s="37"/>
      <c r="AMF86" s="37"/>
      <c r="AMG86" s="37"/>
      <c r="AMH86" s="37"/>
      <c r="AMI86" s="37"/>
      <c r="AMJ86" s="37"/>
      <c r="AMK86" s="37"/>
    </row>
    <row r="87" spans="1:1025" s="36" customFormat="1" ht="15" customHeight="1" x14ac:dyDescent="0.2">
      <c r="A87" s="47"/>
      <c r="B87" s="47"/>
      <c r="C87" s="47"/>
      <c r="D87" s="47"/>
      <c r="E87" s="38"/>
      <c r="F87" s="38"/>
      <c r="G87" s="272"/>
      <c r="H87" s="272"/>
      <c r="I87" s="272"/>
      <c r="J87" s="272"/>
      <c r="K87" s="43"/>
      <c r="L87" s="43"/>
      <c r="M87" s="39"/>
      <c r="N87" s="39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37"/>
      <c r="GH87" s="37"/>
      <c r="GI87" s="37"/>
      <c r="GJ87" s="37"/>
      <c r="GK87" s="37"/>
      <c r="GL87" s="37"/>
      <c r="GM87" s="37"/>
      <c r="GN87" s="37"/>
      <c r="GO87" s="37"/>
      <c r="GP87" s="37"/>
      <c r="GQ87" s="37"/>
      <c r="GR87" s="37"/>
      <c r="GS87" s="37"/>
      <c r="GT87" s="37"/>
      <c r="GU87" s="37"/>
      <c r="GV87" s="37"/>
      <c r="GW87" s="37"/>
      <c r="GX87" s="37"/>
      <c r="GY87" s="37"/>
      <c r="GZ87" s="37"/>
      <c r="HA87" s="37"/>
      <c r="HB87" s="37"/>
      <c r="HC87" s="37"/>
      <c r="HD87" s="37"/>
      <c r="HE87" s="37"/>
      <c r="HF87" s="37"/>
      <c r="HG87" s="37"/>
      <c r="HH87" s="37"/>
      <c r="HI87" s="37"/>
      <c r="HJ87" s="37"/>
      <c r="HK87" s="37"/>
      <c r="HL87" s="37"/>
      <c r="HM87" s="37"/>
      <c r="HN87" s="37"/>
      <c r="HO87" s="37"/>
      <c r="HP87" s="37"/>
      <c r="HQ87" s="37"/>
      <c r="HR87" s="37"/>
      <c r="HS87" s="37"/>
      <c r="HT87" s="37"/>
      <c r="HU87" s="37"/>
      <c r="HV87" s="37"/>
      <c r="HW87" s="37"/>
      <c r="HX87" s="37"/>
      <c r="HY87" s="37"/>
      <c r="HZ87" s="37"/>
      <c r="IA87" s="37"/>
      <c r="IB87" s="37"/>
      <c r="IC87" s="37"/>
      <c r="ID87" s="37"/>
      <c r="IE87" s="37"/>
      <c r="IF87" s="37"/>
      <c r="IG87" s="37"/>
      <c r="IH87" s="37"/>
      <c r="II87" s="37"/>
      <c r="IJ87" s="37"/>
      <c r="IK87" s="37"/>
      <c r="IL87" s="37"/>
      <c r="IM87" s="37"/>
      <c r="IN87" s="37"/>
      <c r="IO87" s="37"/>
      <c r="IP87" s="37"/>
      <c r="IQ87" s="37"/>
      <c r="IR87" s="37"/>
      <c r="IS87" s="37"/>
      <c r="IT87" s="37"/>
      <c r="IU87" s="37"/>
      <c r="IV87" s="37"/>
      <c r="IW87" s="37"/>
      <c r="IX87" s="37"/>
      <c r="IY87" s="37"/>
      <c r="IZ87" s="37"/>
      <c r="JA87" s="37"/>
      <c r="JB87" s="37"/>
      <c r="JC87" s="37"/>
      <c r="JD87" s="37"/>
      <c r="JE87" s="37"/>
      <c r="JF87" s="37"/>
      <c r="JG87" s="37"/>
      <c r="JH87" s="37"/>
      <c r="JI87" s="37"/>
      <c r="JJ87" s="37"/>
      <c r="JK87" s="37"/>
      <c r="JL87" s="37"/>
      <c r="JM87" s="37"/>
      <c r="JN87" s="37"/>
      <c r="JO87" s="37"/>
      <c r="JP87" s="37"/>
      <c r="JQ87" s="37"/>
      <c r="JR87" s="37"/>
      <c r="JS87" s="37"/>
      <c r="JT87" s="37"/>
      <c r="JU87" s="37"/>
      <c r="JV87" s="37"/>
      <c r="JW87" s="37"/>
      <c r="JX87" s="37"/>
      <c r="JY87" s="37"/>
      <c r="JZ87" s="37"/>
      <c r="KA87" s="37"/>
      <c r="KB87" s="37"/>
      <c r="KC87" s="37"/>
      <c r="KD87" s="37"/>
      <c r="KE87" s="37"/>
      <c r="KF87" s="37"/>
      <c r="KG87" s="37"/>
      <c r="KH87" s="37"/>
      <c r="KI87" s="37"/>
      <c r="KJ87" s="37"/>
      <c r="KK87" s="37"/>
      <c r="KL87" s="37"/>
      <c r="KM87" s="37"/>
      <c r="KN87" s="37"/>
      <c r="KO87" s="37"/>
      <c r="KP87" s="37"/>
      <c r="KQ87" s="37"/>
      <c r="KR87" s="37"/>
      <c r="KS87" s="37"/>
      <c r="KT87" s="37"/>
      <c r="KU87" s="37"/>
      <c r="KV87" s="37"/>
      <c r="KW87" s="37"/>
      <c r="KX87" s="37"/>
      <c r="KY87" s="37"/>
      <c r="KZ87" s="37"/>
      <c r="LA87" s="37"/>
      <c r="LB87" s="37"/>
      <c r="LC87" s="37"/>
      <c r="LD87" s="37"/>
      <c r="LE87" s="37"/>
      <c r="LF87" s="37"/>
      <c r="LG87" s="37"/>
      <c r="LH87" s="37"/>
      <c r="LI87" s="37"/>
      <c r="LJ87" s="37"/>
      <c r="LK87" s="37"/>
      <c r="LL87" s="37"/>
      <c r="LM87" s="37"/>
      <c r="LN87" s="37"/>
      <c r="LO87" s="37"/>
      <c r="LP87" s="37"/>
      <c r="LQ87" s="37"/>
      <c r="LR87" s="37"/>
      <c r="LS87" s="37"/>
      <c r="LT87" s="37"/>
      <c r="LU87" s="37"/>
      <c r="LV87" s="37"/>
      <c r="LW87" s="37"/>
      <c r="LX87" s="37"/>
      <c r="LY87" s="37"/>
      <c r="LZ87" s="37"/>
      <c r="MA87" s="37"/>
      <c r="MB87" s="37"/>
      <c r="MC87" s="37"/>
      <c r="MD87" s="37"/>
      <c r="ME87" s="37"/>
      <c r="MF87" s="37"/>
      <c r="MG87" s="37"/>
      <c r="MH87" s="37"/>
      <c r="MI87" s="37"/>
      <c r="MJ87" s="37"/>
      <c r="MK87" s="37"/>
      <c r="ML87" s="37"/>
      <c r="MM87" s="37"/>
      <c r="MN87" s="37"/>
      <c r="MO87" s="37"/>
      <c r="MP87" s="37"/>
      <c r="MQ87" s="37"/>
      <c r="MR87" s="37"/>
      <c r="MS87" s="37"/>
      <c r="MT87" s="37"/>
      <c r="MU87" s="37"/>
      <c r="MV87" s="37"/>
      <c r="MW87" s="37"/>
      <c r="MX87" s="37"/>
      <c r="MY87" s="37"/>
      <c r="MZ87" s="37"/>
      <c r="NA87" s="37"/>
      <c r="NB87" s="37"/>
      <c r="NC87" s="37"/>
      <c r="ND87" s="37"/>
      <c r="NE87" s="37"/>
      <c r="NF87" s="37"/>
      <c r="NG87" s="37"/>
      <c r="NH87" s="37"/>
      <c r="NI87" s="37"/>
      <c r="NJ87" s="37"/>
      <c r="NK87" s="37"/>
      <c r="NL87" s="37"/>
      <c r="NM87" s="37"/>
      <c r="NN87" s="37"/>
      <c r="NO87" s="37"/>
      <c r="NP87" s="37"/>
      <c r="NQ87" s="37"/>
      <c r="NR87" s="37"/>
      <c r="NS87" s="37"/>
      <c r="NT87" s="37"/>
      <c r="NU87" s="37"/>
      <c r="NV87" s="37"/>
      <c r="NW87" s="37"/>
      <c r="NX87" s="37"/>
      <c r="NY87" s="37"/>
      <c r="NZ87" s="37"/>
      <c r="OA87" s="37"/>
      <c r="OB87" s="37"/>
      <c r="OC87" s="37"/>
      <c r="OD87" s="37"/>
      <c r="OE87" s="37"/>
      <c r="OF87" s="37"/>
      <c r="OG87" s="37"/>
      <c r="OH87" s="37"/>
      <c r="OI87" s="37"/>
      <c r="OJ87" s="37"/>
      <c r="OK87" s="37"/>
      <c r="OL87" s="37"/>
      <c r="OM87" s="37"/>
      <c r="ON87" s="37"/>
      <c r="OO87" s="37"/>
      <c r="OP87" s="37"/>
      <c r="OQ87" s="37"/>
      <c r="OR87" s="37"/>
      <c r="OS87" s="37"/>
      <c r="OT87" s="37"/>
      <c r="OU87" s="37"/>
      <c r="OV87" s="37"/>
      <c r="OW87" s="37"/>
      <c r="OX87" s="37"/>
      <c r="OY87" s="37"/>
      <c r="OZ87" s="37"/>
      <c r="PA87" s="37"/>
      <c r="PB87" s="37"/>
      <c r="PC87" s="37"/>
      <c r="PD87" s="37"/>
      <c r="PE87" s="37"/>
      <c r="PF87" s="37"/>
      <c r="PG87" s="37"/>
      <c r="PH87" s="37"/>
      <c r="PI87" s="37"/>
      <c r="PJ87" s="37"/>
      <c r="PK87" s="37"/>
      <c r="PL87" s="37"/>
      <c r="PM87" s="37"/>
      <c r="PN87" s="37"/>
      <c r="PO87" s="37"/>
      <c r="PP87" s="37"/>
      <c r="PQ87" s="37"/>
      <c r="PR87" s="37"/>
      <c r="PS87" s="37"/>
      <c r="PT87" s="37"/>
      <c r="PU87" s="37"/>
      <c r="PV87" s="37"/>
      <c r="PW87" s="37"/>
      <c r="PX87" s="37"/>
      <c r="PY87" s="37"/>
      <c r="PZ87" s="37"/>
      <c r="QA87" s="37"/>
      <c r="QB87" s="37"/>
      <c r="QC87" s="37"/>
      <c r="QD87" s="37"/>
      <c r="QE87" s="37"/>
      <c r="QF87" s="37"/>
      <c r="QG87" s="37"/>
      <c r="QH87" s="37"/>
      <c r="QI87" s="37"/>
      <c r="QJ87" s="37"/>
      <c r="QK87" s="37"/>
      <c r="QL87" s="37"/>
      <c r="QM87" s="37"/>
      <c r="QN87" s="37"/>
      <c r="QO87" s="37"/>
      <c r="QP87" s="37"/>
      <c r="QQ87" s="37"/>
      <c r="QR87" s="37"/>
      <c r="QS87" s="37"/>
      <c r="QT87" s="37"/>
      <c r="QU87" s="37"/>
      <c r="QV87" s="37"/>
      <c r="QW87" s="37"/>
      <c r="QX87" s="37"/>
      <c r="QY87" s="37"/>
      <c r="QZ87" s="37"/>
      <c r="RA87" s="37"/>
      <c r="RB87" s="37"/>
      <c r="RC87" s="37"/>
      <c r="RD87" s="37"/>
      <c r="RE87" s="37"/>
      <c r="RF87" s="37"/>
      <c r="RG87" s="37"/>
      <c r="RH87" s="37"/>
      <c r="RI87" s="37"/>
      <c r="RJ87" s="37"/>
      <c r="RK87" s="37"/>
      <c r="RL87" s="37"/>
      <c r="RM87" s="37"/>
      <c r="RN87" s="37"/>
      <c r="RO87" s="37"/>
      <c r="RP87" s="37"/>
      <c r="RQ87" s="37"/>
      <c r="RR87" s="37"/>
      <c r="RS87" s="37"/>
      <c r="RT87" s="37"/>
      <c r="RU87" s="37"/>
      <c r="RV87" s="37"/>
      <c r="RW87" s="37"/>
      <c r="RX87" s="37"/>
      <c r="RY87" s="37"/>
      <c r="RZ87" s="37"/>
      <c r="SA87" s="37"/>
      <c r="SB87" s="37"/>
      <c r="SC87" s="37"/>
      <c r="SD87" s="37"/>
      <c r="SE87" s="37"/>
      <c r="SF87" s="37"/>
      <c r="SG87" s="37"/>
      <c r="SH87" s="37"/>
      <c r="SI87" s="37"/>
      <c r="SJ87" s="37"/>
      <c r="SK87" s="37"/>
      <c r="SL87" s="37"/>
      <c r="SM87" s="37"/>
      <c r="SN87" s="37"/>
      <c r="SO87" s="37"/>
      <c r="SP87" s="37"/>
      <c r="SQ87" s="37"/>
      <c r="SR87" s="37"/>
      <c r="SS87" s="37"/>
      <c r="ST87" s="37"/>
      <c r="SU87" s="37"/>
      <c r="SV87" s="37"/>
      <c r="SW87" s="37"/>
      <c r="SX87" s="37"/>
      <c r="SY87" s="37"/>
      <c r="SZ87" s="37"/>
      <c r="TA87" s="37"/>
      <c r="TB87" s="37"/>
      <c r="TC87" s="37"/>
      <c r="TD87" s="37"/>
      <c r="TE87" s="37"/>
      <c r="TF87" s="37"/>
      <c r="TG87" s="37"/>
      <c r="TH87" s="37"/>
      <c r="TI87" s="37"/>
      <c r="TJ87" s="37"/>
      <c r="TK87" s="37"/>
      <c r="TL87" s="37"/>
      <c r="TM87" s="37"/>
      <c r="TN87" s="37"/>
      <c r="TO87" s="37"/>
      <c r="TP87" s="37"/>
      <c r="TQ87" s="37"/>
      <c r="TR87" s="37"/>
      <c r="TS87" s="37"/>
      <c r="TT87" s="37"/>
      <c r="TU87" s="37"/>
      <c r="TV87" s="37"/>
      <c r="TW87" s="37"/>
      <c r="TX87" s="37"/>
      <c r="TY87" s="37"/>
      <c r="TZ87" s="37"/>
      <c r="UA87" s="37"/>
      <c r="UB87" s="37"/>
      <c r="UC87" s="37"/>
      <c r="UD87" s="37"/>
      <c r="UE87" s="37"/>
      <c r="UF87" s="37"/>
      <c r="UG87" s="37"/>
      <c r="UH87" s="37"/>
      <c r="UI87" s="37"/>
      <c r="UJ87" s="37"/>
      <c r="UK87" s="37"/>
      <c r="UL87" s="37"/>
      <c r="UM87" s="37"/>
      <c r="UN87" s="37"/>
      <c r="UO87" s="37"/>
      <c r="UP87" s="37"/>
      <c r="UQ87" s="37"/>
      <c r="UR87" s="37"/>
      <c r="US87" s="37"/>
      <c r="UT87" s="37"/>
      <c r="UU87" s="37"/>
      <c r="UV87" s="37"/>
      <c r="UW87" s="37"/>
      <c r="UX87" s="37"/>
      <c r="UY87" s="37"/>
      <c r="UZ87" s="37"/>
      <c r="VA87" s="37"/>
      <c r="VB87" s="37"/>
      <c r="VC87" s="37"/>
      <c r="VD87" s="37"/>
      <c r="VE87" s="37"/>
      <c r="VF87" s="37"/>
      <c r="VG87" s="37"/>
      <c r="VH87" s="37"/>
      <c r="VI87" s="37"/>
      <c r="VJ87" s="37"/>
      <c r="VK87" s="37"/>
      <c r="VL87" s="37"/>
      <c r="VM87" s="37"/>
      <c r="VN87" s="37"/>
      <c r="VO87" s="37"/>
      <c r="VP87" s="37"/>
      <c r="VQ87" s="37"/>
      <c r="VR87" s="37"/>
      <c r="VS87" s="37"/>
      <c r="VT87" s="37"/>
      <c r="VU87" s="37"/>
      <c r="VV87" s="37"/>
      <c r="VW87" s="37"/>
      <c r="VX87" s="37"/>
      <c r="VY87" s="37"/>
      <c r="VZ87" s="37"/>
      <c r="WA87" s="37"/>
      <c r="WB87" s="37"/>
      <c r="WC87" s="37"/>
      <c r="WD87" s="37"/>
      <c r="WE87" s="37"/>
      <c r="WF87" s="37"/>
      <c r="WG87" s="37"/>
      <c r="WH87" s="37"/>
      <c r="WI87" s="37"/>
      <c r="WJ87" s="37"/>
      <c r="WK87" s="37"/>
      <c r="WL87" s="37"/>
      <c r="WM87" s="37"/>
      <c r="WN87" s="37"/>
      <c r="WO87" s="37"/>
      <c r="WP87" s="37"/>
      <c r="WQ87" s="37"/>
      <c r="WR87" s="37"/>
      <c r="WS87" s="37"/>
      <c r="WT87" s="37"/>
      <c r="WU87" s="37"/>
      <c r="WV87" s="37"/>
      <c r="WW87" s="37"/>
      <c r="WX87" s="37"/>
      <c r="WY87" s="37"/>
      <c r="WZ87" s="37"/>
      <c r="XA87" s="37"/>
      <c r="XB87" s="37"/>
      <c r="XC87" s="37"/>
      <c r="XD87" s="37"/>
      <c r="XE87" s="37"/>
      <c r="XF87" s="37"/>
      <c r="XG87" s="37"/>
      <c r="XH87" s="37"/>
      <c r="XI87" s="37"/>
      <c r="XJ87" s="37"/>
      <c r="XK87" s="37"/>
      <c r="XL87" s="37"/>
      <c r="XM87" s="37"/>
      <c r="XN87" s="37"/>
      <c r="XO87" s="37"/>
      <c r="XP87" s="37"/>
      <c r="XQ87" s="37"/>
      <c r="XR87" s="37"/>
      <c r="XS87" s="37"/>
      <c r="XT87" s="37"/>
      <c r="XU87" s="37"/>
      <c r="XV87" s="37"/>
      <c r="XW87" s="37"/>
      <c r="XX87" s="37"/>
      <c r="XY87" s="37"/>
      <c r="XZ87" s="37"/>
      <c r="YA87" s="37"/>
      <c r="YB87" s="37"/>
      <c r="YC87" s="37"/>
      <c r="YD87" s="37"/>
      <c r="YE87" s="37"/>
      <c r="YF87" s="37"/>
      <c r="YG87" s="37"/>
      <c r="YH87" s="37"/>
      <c r="YI87" s="37"/>
      <c r="YJ87" s="37"/>
      <c r="YK87" s="37"/>
      <c r="YL87" s="37"/>
      <c r="YM87" s="37"/>
      <c r="YN87" s="37"/>
      <c r="YO87" s="37"/>
      <c r="YP87" s="37"/>
      <c r="YQ87" s="37"/>
      <c r="YR87" s="37"/>
      <c r="YS87" s="37"/>
      <c r="YT87" s="37"/>
      <c r="YU87" s="37"/>
      <c r="YV87" s="37"/>
      <c r="YW87" s="37"/>
      <c r="YX87" s="37"/>
      <c r="YY87" s="37"/>
      <c r="YZ87" s="37"/>
      <c r="ZA87" s="37"/>
      <c r="ZB87" s="37"/>
      <c r="ZC87" s="37"/>
      <c r="ZD87" s="37"/>
      <c r="ZE87" s="37"/>
      <c r="ZF87" s="37"/>
      <c r="ZG87" s="37"/>
      <c r="ZH87" s="37"/>
      <c r="ZI87" s="37"/>
      <c r="ZJ87" s="37"/>
      <c r="ZK87" s="37"/>
      <c r="ZL87" s="37"/>
      <c r="ZM87" s="37"/>
      <c r="ZN87" s="37"/>
      <c r="ZO87" s="37"/>
      <c r="ZP87" s="37"/>
      <c r="ZQ87" s="37"/>
      <c r="ZR87" s="37"/>
      <c r="ZS87" s="37"/>
      <c r="ZT87" s="37"/>
      <c r="ZU87" s="37"/>
      <c r="ZV87" s="37"/>
      <c r="ZW87" s="37"/>
      <c r="ZX87" s="37"/>
      <c r="ZY87" s="37"/>
      <c r="ZZ87" s="37"/>
      <c r="AAA87" s="37"/>
      <c r="AAB87" s="37"/>
      <c r="AAC87" s="37"/>
      <c r="AAD87" s="37"/>
      <c r="AAE87" s="37"/>
      <c r="AAF87" s="37"/>
      <c r="AAG87" s="37"/>
      <c r="AAH87" s="37"/>
      <c r="AAI87" s="37"/>
      <c r="AAJ87" s="37"/>
      <c r="AAK87" s="37"/>
      <c r="AAL87" s="37"/>
      <c r="AAM87" s="37"/>
      <c r="AAN87" s="37"/>
      <c r="AAO87" s="37"/>
      <c r="AAP87" s="37"/>
      <c r="AAQ87" s="37"/>
      <c r="AAR87" s="37"/>
      <c r="AAS87" s="37"/>
      <c r="AAT87" s="37"/>
      <c r="AAU87" s="37"/>
      <c r="AAV87" s="37"/>
      <c r="AAW87" s="37"/>
      <c r="AAX87" s="37"/>
      <c r="AAY87" s="37"/>
      <c r="AAZ87" s="37"/>
      <c r="ABA87" s="37"/>
      <c r="ABB87" s="37"/>
      <c r="ABC87" s="37"/>
      <c r="ABD87" s="37"/>
      <c r="ABE87" s="37"/>
      <c r="ABF87" s="37"/>
      <c r="ABG87" s="37"/>
      <c r="ABH87" s="37"/>
      <c r="ABI87" s="37"/>
      <c r="ABJ87" s="37"/>
      <c r="ABK87" s="37"/>
      <c r="ABL87" s="37"/>
      <c r="ABM87" s="37"/>
      <c r="ABN87" s="37"/>
      <c r="ABO87" s="37"/>
      <c r="ABP87" s="37"/>
      <c r="ABQ87" s="37"/>
      <c r="ABR87" s="37"/>
      <c r="ABS87" s="37"/>
      <c r="ABT87" s="37"/>
      <c r="ABU87" s="37"/>
      <c r="ABV87" s="37"/>
      <c r="ABW87" s="37"/>
      <c r="ABX87" s="37"/>
      <c r="ABY87" s="37"/>
      <c r="ABZ87" s="37"/>
      <c r="ACA87" s="37"/>
      <c r="ACB87" s="37"/>
      <c r="ACC87" s="37"/>
      <c r="ACD87" s="37"/>
      <c r="ACE87" s="37"/>
      <c r="ACF87" s="37"/>
      <c r="ACG87" s="37"/>
      <c r="ACH87" s="37"/>
      <c r="ACI87" s="37"/>
      <c r="ACJ87" s="37"/>
      <c r="ACK87" s="37"/>
      <c r="ACL87" s="37"/>
      <c r="ACM87" s="37"/>
      <c r="ACN87" s="37"/>
      <c r="ACO87" s="37"/>
      <c r="ACP87" s="37"/>
      <c r="ACQ87" s="37"/>
      <c r="ACR87" s="37"/>
      <c r="ACS87" s="37"/>
      <c r="ACT87" s="37"/>
      <c r="ACU87" s="37"/>
      <c r="ACV87" s="37"/>
      <c r="ACW87" s="37"/>
      <c r="ACX87" s="37"/>
      <c r="ACY87" s="37"/>
      <c r="ACZ87" s="37"/>
      <c r="ADA87" s="37"/>
      <c r="ADB87" s="37"/>
      <c r="ADC87" s="37"/>
      <c r="ADD87" s="37"/>
      <c r="ADE87" s="37"/>
      <c r="ADF87" s="37"/>
      <c r="ADG87" s="37"/>
      <c r="ADH87" s="37"/>
      <c r="ADI87" s="37"/>
      <c r="ADJ87" s="37"/>
      <c r="ADK87" s="37"/>
      <c r="ADL87" s="37"/>
      <c r="ADM87" s="37"/>
      <c r="ADN87" s="37"/>
      <c r="ADO87" s="37"/>
      <c r="ADP87" s="37"/>
      <c r="ADQ87" s="37"/>
      <c r="ADR87" s="37"/>
      <c r="ADS87" s="37"/>
      <c r="ADT87" s="37"/>
      <c r="ADU87" s="37"/>
      <c r="ADV87" s="37"/>
      <c r="ADW87" s="37"/>
      <c r="ADX87" s="37"/>
      <c r="ADY87" s="37"/>
      <c r="ADZ87" s="37"/>
      <c r="AEA87" s="37"/>
      <c r="AEB87" s="37"/>
      <c r="AEC87" s="37"/>
      <c r="AED87" s="37"/>
      <c r="AEE87" s="37"/>
      <c r="AEF87" s="37"/>
      <c r="AEG87" s="37"/>
      <c r="AEH87" s="37"/>
      <c r="AEI87" s="37"/>
      <c r="AEJ87" s="37"/>
      <c r="AEK87" s="37"/>
      <c r="AEL87" s="37"/>
      <c r="AEM87" s="37"/>
      <c r="AEN87" s="37"/>
      <c r="AEO87" s="37"/>
      <c r="AEP87" s="37"/>
      <c r="AEQ87" s="37"/>
      <c r="AER87" s="37"/>
      <c r="AES87" s="37"/>
      <c r="AET87" s="37"/>
      <c r="AEU87" s="37"/>
      <c r="AEV87" s="37"/>
      <c r="AEW87" s="37"/>
      <c r="AEX87" s="37"/>
      <c r="AEY87" s="37"/>
      <c r="AEZ87" s="37"/>
      <c r="AFA87" s="37"/>
      <c r="AFB87" s="37"/>
      <c r="AFC87" s="37"/>
      <c r="AFD87" s="37"/>
      <c r="AFE87" s="37"/>
      <c r="AFF87" s="37"/>
      <c r="AFG87" s="37"/>
      <c r="AFH87" s="37"/>
      <c r="AFI87" s="37"/>
      <c r="AFJ87" s="37"/>
      <c r="AFK87" s="37"/>
      <c r="AFL87" s="37"/>
      <c r="AFM87" s="37"/>
      <c r="AFN87" s="37"/>
      <c r="AFO87" s="37"/>
      <c r="AFP87" s="37"/>
      <c r="AFQ87" s="37"/>
      <c r="AFR87" s="37"/>
      <c r="AFS87" s="37"/>
      <c r="AFT87" s="37"/>
      <c r="AFU87" s="37"/>
      <c r="AFV87" s="37"/>
      <c r="AFW87" s="37"/>
      <c r="AFX87" s="37"/>
      <c r="AFY87" s="37"/>
      <c r="AFZ87" s="37"/>
      <c r="AGA87" s="37"/>
      <c r="AGB87" s="37"/>
      <c r="AGC87" s="37"/>
      <c r="AGD87" s="37"/>
      <c r="AGE87" s="37"/>
      <c r="AGF87" s="37"/>
      <c r="AGG87" s="37"/>
      <c r="AGH87" s="37"/>
      <c r="AGI87" s="37"/>
      <c r="AGJ87" s="37"/>
      <c r="AGK87" s="37"/>
      <c r="AGL87" s="37"/>
      <c r="AGM87" s="37"/>
      <c r="AGN87" s="37"/>
      <c r="AGO87" s="37"/>
      <c r="AGP87" s="37"/>
      <c r="AGQ87" s="37"/>
      <c r="AGR87" s="37"/>
      <c r="AGS87" s="37"/>
      <c r="AGT87" s="37"/>
      <c r="AGU87" s="37"/>
      <c r="AGV87" s="37"/>
      <c r="AGW87" s="37"/>
      <c r="AGX87" s="37"/>
      <c r="AGY87" s="37"/>
      <c r="AGZ87" s="37"/>
      <c r="AHA87" s="37"/>
      <c r="AHB87" s="37"/>
      <c r="AHC87" s="37"/>
      <c r="AHD87" s="37"/>
      <c r="AHE87" s="37"/>
      <c r="AHF87" s="37"/>
      <c r="AHG87" s="37"/>
      <c r="AHH87" s="37"/>
      <c r="AHI87" s="37"/>
      <c r="AHJ87" s="37"/>
      <c r="AHK87" s="37"/>
      <c r="AHL87" s="37"/>
      <c r="AHM87" s="37"/>
      <c r="AHN87" s="37"/>
      <c r="AHO87" s="37"/>
      <c r="AHP87" s="37"/>
      <c r="AHQ87" s="37"/>
      <c r="AHR87" s="37"/>
      <c r="AHS87" s="37"/>
      <c r="AHT87" s="37"/>
      <c r="AHU87" s="37"/>
      <c r="AHV87" s="37"/>
      <c r="AHW87" s="37"/>
      <c r="AHX87" s="37"/>
      <c r="AHY87" s="37"/>
      <c r="AHZ87" s="37"/>
      <c r="AIA87" s="37"/>
      <c r="AIB87" s="37"/>
      <c r="AIC87" s="37"/>
      <c r="AID87" s="37"/>
      <c r="AIE87" s="37"/>
      <c r="AIF87" s="37"/>
      <c r="AIG87" s="37"/>
      <c r="AIH87" s="37"/>
      <c r="AII87" s="37"/>
      <c r="AIJ87" s="37"/>
      <c r="AIK87" s="37"/>
      <c r="AIL87" s="37"/>
      <c r="AIM87" s="37"/>
      <c r="AIN87" s="37"/>
      <c r="AIO87" s="37"/>
      <c r="AIP87" s="37"/>
      <c r="AIQ87" s="37"/>
      <c r="AIR87" s="37"/>
      <c r="AIS87" s="37"/>
      <c r="AIT87" s="37"/>
      <c r="AIU87" s="37"/>
      <c r="AIV87" s="37"/>
      <c r="AIW87" s="37"/>
      <c r="AIX87" s="37"/>
      <c r="AIY87" s="37"/>
      <c r="AIZ87" s="37"/>
      <c r="AJA87" s="37"/>
      <c r="AJB87" s="37"/>
      <c r="AJC87" s="37"/>
      <c r="AJD87" s="37"/>
      <c r="AJE87" s="37"/>
      <c r="AJF87" s="37"/>
      <c r="AJG87" s="37"/>
      <c r="AJH87" s="37"/>
      <c r="AJI87" s="37"/>
      <c r="AJJ87" s="37"/>
      <c r="AJK87" s="37"/>
      <c r="AJL87" s="37"/>
      <c r="AJM87" s="37"/>
      <c r="AJN87" s="37"/>
      <c r="AJO87" s="37"/>
      <c r="AJP87" s="37"/>
      <c r="AJQ87" s="37"/>
      <c r="AJR87" s="37"/>
      <c r="AJS87" s="37"/>
      <c r="AJT87" s="37"/>
      <c r="AJU87" s="37"/>
      <c r="AJV87" s="37"/>
      <c r="AJW87" s="37"/>
      <c r="AJX87" s="37"/>
      <c r="AJY87" s="37"/>
      <c r="AJZ87" s="37"/>
      <c r="AKA87" s="37"/>
      <c r="AKB87" s="37"/>
      <c r="AKC87" s="37"/>
      <c r="AKD87" s="37"/>
      <c r="AKE87" s="37"/>
      <c r="AKF87" s="37"/>
      <c r="AKG87" s="37"/>
      <c r="AKH87" s="37"/>
      <c r="AKI87" s="37"/>
      <c r="AKJ87" s="37"/>
      <c r="AKK87" s="37"/>
      <c r="AKL87" s="37"/>
      <c r="AKM87" s="37"/>
      <c r="AKN87" s="37"/>
      <c r="AKO87" s="37"/>
      <c r="AKP87" s="37"/>
      <c r="AKQ87" s="37"/>
      <c r="AKR87" s="37"/>
      <c r="AKS87" s="37"/>
      <c r="AKT87" s="37"/>
      <c r="AKU87" s="37"/>
      <c r="AKV87" s="37"/>
      <c r="AKW87" s="37"/>
      <c r="AKX87" s="37"/>
      <c r="AKY87" s="37"/>
      <c r="AKZ87" s="37"/>
      <c r="ALA87" s="37"/>
      <c r="ALB87" s="37"/>
      <c r="ALC87" s="37"/>
      <c r="ALD87" s="37"/>
      <c r="ALE87" s="37"/>
      <c r="ALF87" s="37"/>
      <c r="ALG87" s="37"/>
      <c r="ALH87" s="37"/>
      <c r="ALI87" s="37"/>
      <c r="ALJ87" s="37"/>
      <c r="ALK87" s="37"/>
      <c r="ALL87" s="37"/>
      <c r="ALM87" s="37"/>
      <c r="ALN87" s="37"/>
      <c r="ALO87" s="37"/>
      <c r="ALP87" s="37"/>
      <c r="ALQ87" s="37"/>
      <c r="ALR87" s="37"/>
      <c r="ALS87" s="37"/>
      <c r="ALT87" s="37"/>
      <c r="ALU87" s="37"/>
      <c r="ALV87" s="37"/>
      <c r="ALW87" s="37"/>
      <c r="ALX87" s="37"/>
      <c r="ALY87" s="37"/>
      <c r="ALZ87" s="37"/>
      <c r="AMA87" s="37"/>
      <c r="AMB87" s="37"/>
      <c r="AMC87" s="37"/>
      <c r="AMD87" s="37"/>
      <c r="AME87" s="37"/>
      <c r="AMF87" s="37"/>
      <c r="AMG87" s="37"/>
      <c r="AMH87" s="37"/>
      <c r="AMI87" s="37"/>
      <c r="AMJ87" s="37"/>
      <c r="AMK87" s="37"/>
    </row>
    <row r="88" spans="1:1025" s="36" customFormat="1" ht="15" customHeight="1" x14ac:dyDescent="0.2">
      <c r="A88" s="47"/>
      <c r="B88" s="47"/>
      <c r="C88" s="47"/>
      <c r="D88" s="47"/>
      <c r="E88" s="38"/>
      <c r="F88" s="38"/>
      <c r="G88" s="273"/>
      <c r="H88" s="273"/>
      <c r="I88" s="273"/>
      <c r="J88" s="273"/>
      <c r="K88" s="41"/>
      <c r="L88" s="41"/>
      <c r="M88" s="39"/>
      <c r="N88" s="39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/>
      <c r="GK88" s="37"/>
      <c r="GL88" s="37"/>
      <c r="GM88" s="37"/>
      <c r="GN88" s="37"/>
      <c r="GO88" s="37"/>
      <c r="GP88" s="37"/>
      <c r="GQ88" s="37"/>
      <c r="GR88" s="37"/>
      <c r="GS88" s="37"/>
      <c r="GT88" s="37"/>
      <c r="GU88" s="37"/>
      <c r="GV88" s="37"/>
      <c r="GW88" s="37"/>
      <c r="GX88" s="37"/>
      <c r="GY88" s="37"/>
      <c r="GZ88" s="37"/>
      <c r="HA88" s="37"/>
      <c r="HB88" s="37"/>
      <c r="HC88" s="37"/>
      <c r="HD88" s="37"/>
      <c r="HE88" s="37"/>
      <c r="HF88" s="37"/>
      <c r="HG88" s="37"/>
      <c r="HH88" s="37"/>
      <c r="HI88" s="37"/>
      <c r="HJ88" s="37"/>
      <c r="HK88" s="37"/>
      <c r="HL88" s="37"/>
      <c r="HM88" s="37"/>
      <c r="HN88" s="37"/>
      <c r="HO88" s="37"/>
      <c r="HP88" s="37"/>
      <c r="HQ88" s="37"/>
      <c r="HR88" s="37"/>
      <c r="HS88" s="37"/>
      <c r="HT88" s="37"/>
      <c r="HU88" s="37"/>
      <c r="HV88" s="37"/>
      <c r="HW88" s="37"/>
      <c r="HX88" s="37"/>
      <c r="HY88" s="37"/>
      <c r="HZ88" s="37"/>
      <c r="IA88" s="37"/>
      <c r="IB88" s="37"/>
      <c r="IC88" s="37"/>
      <c r="ID88" s="37"/>
      <c r="IE88" s="37"/>
      <c r="IF88" s="37"/>
      <c r="IG88" s="37"/>
      <c r="IH88" s="37"/>
      <c r="II88" s="37"/>
      <c r="IJ88" s="37"/>
      <c r="IK88" s="37"/>
      <c r="IL88" s="37"/>
      <c r="IM88" s="37"/>
      <c r="IN88" s="37"/>
      <c r="IO88" s="37"/>
      <c r="IP88" s="37"/>
      <c r="IQ88" s="37"/>
      <c r="IR88" s="37"/>
      <c r="IS88" s="37"/>
      <c r="IT88" s="37"/>
      <c r="IU88" s="37"/>
      <c r="IV88" s="37"/>
      <c r="IW88" s="37"/>
      <c r="IX88" s="37"/>
      <c r="IY88" s="37"/>
      <c r="IZ88" s="37"/>
      <c r="JA88" s="37"/>
      <c r="JB88" s="37"/>
      <c r="JC88" s="37"/>
      <c r="JD88" s="37"/>
      <c r="JE88" s="37"/>
      <c r="JF88" s="37"/>
      <c r="JG88" s="37"/>
      <c r="JH88" s="37"/>
      <c r="JI88" s="37"/>
      <c r="JJ88" s="37"/>
      <c r="JK88" s="37"/>
      <c r="JL88" s="37"/>
      <c r="JM88" s="37"/>
      <c r="JN88" s="37"/>
      <c r="JO88" s="37"/>
      <c r="JP88" s="37"/>
      <c r="JQ88" s="37"/>
      <c r="JR88" s="37"/>
      <c r="JS88" s="37"/>
      <c r="JT88" s="37"/>
      <c r="JU88" s="37"/>
      <c r="JV88" s="37"/>
      <c r="JW88" s="37"/>
      <c r="JX88" s="37"/>
      <c r="JY88" s="37"/>
      <c r="JZ88" s="37"/>
      <c r="KA88" s="37"/>
      <c r="KB88" s="37"/>
      <c r="KC88" s="37"/>
      <c r="KD88" s="37"/>
      <c r="KE88" s="37"/>
      <c r="KF88" s="37"/>
      <c r="KG88" s="37"/>
      <c r="KH88" s="37"/>
      <c r="KI88" s="37"/>
      <c r="KJ88" s="37"/>
      <c r="KK88" s="37"/>
      <c r="KL88" s="37"/>
      <c r="KM88" s="37"/>
      <c r="KN88" s="37"/>
      <c r="KO88" s="37"/>
      <c r="KP88" s="37"/>
      <c r="KQ88" s="37"/>
      <c r="KR88" s="37"/>
      <c r="KS88" s="37"/>
      <c r="KT88" s="37"/>
      <c r="KU88" s="37"/>
      <c r="KV88" s="37"/>
      <c r="KW88" s="37"/>
      <c r="KX88" s="37"/>
      <c r="KY88" s="37"/>
      <c r="KZ88" s="37"/>
      <c r="LA88" s="37"/>
      <c r="LB88" s="37"/>
      <c r="LC88" s="37"/>
      <c r="LD88" s="37"/>
      <c r="LE88" s="37"/>
      <c r="LF88" s="37"/>
      <c r="LG88" s="37"/>
      <c r="LH88" s="37"/>
      <c r="LI88" s="37"/>
      <c r="LJ88" s="37"/>
      <c r="LK88" s="37"/>
      <c r="LL88" s="37"/>
      <c r="LM88" s="37"/>
      <c r="LN88" s="37"/>
      <c r="LO88" s="37"/>
      <c r="LP88" s="37"/>
      <c r="LQ88" s="37"/>
      <c r="LR88" s="37"/>
      <c r="LS88" s="37"/>
      <c r="LT88" s="37"/>
      <c r="LU88" s="37"/>
      <c r="LV88" s="37"/>
      <c r="LW88" s="37"/>
      <c r="LX88" s="37"/>
      <c r="LY88" s="37"/>
      <c r="LZ88" s="37"/>
      <c r="MA88" s="37"/>
      <c r="MB88" s="37"/>
      <c r="MC88" s="37"/>
      <c r="MD88" s="37"/>
      <c r="ME88" s="37"/>
      <c r="MF88" s="37"/>
      <c r="MG88" s="37"/>
      <c r="MH88" s="37"/>
      <c r="MI88" s="37"/>
      <c r="MJ88" s="37"/>
      <c r="MK88" s="37"/>
      <c r="ML88" s="37"/>
      <c r="MM88" s="37"/>
      <c r="MN88" s="37"/>
      <c r="MO88" s="37"/>
      <c r="MP88" s="37"/>
      <c r="MQ88" s="37"/>
      <c r="MR88" s="37"/>
      <c r="MS88" s="37"/>
      <c r="MT88" s="37"/>
      <c r="MU88" s="37"/>
      <c r="MV88" s="37"/>
      <c r="MW88" s="37"/>
      <c r="MX88" s="37"/>
      <c r="MY88" s="37"/>
      <c r="MZ88" s="37"/>
      <c r="NA88" s="37"/>
      <c r="NB88" s="37"/>
      <c r="NC88" s="37"/>
      <c r="ND88" s="37"/>
      <c r="NE88" s="37"/>
      <c r="NF88" s="37"/>
      <c r="NG88" s="37"/>
      <c r="NH88" s="37"/>
      <c r="NI88" s="37"/>
      <c r="NJ88" s="37"/>
      <c r="NK88" s="37"/>
      <c r="NL88" s="37"/>
      <c r="NM88" s="37"/>
      <c r="NN88" s="37"/>
      <c r="NO88" s="37"/>
      <c r="NP88" s="37"/>
      <c r="NQ88" s="37"/>
      <c r="NR88" s="37"/>
      <c r="NS88" s="37"/>
      <c r="NT88" s="37"/>
      <c r="NU88" s="37"/>
      <c r="NV88" s="37"/>
      <c r="NW88" s="37"/>
      <c r="NX88" s="37"/>
      <c r="NY88" s="37"/>
      <c r="NZ88" s="37"/>
      <c r="OA88" s="37"/>
      <c r="OB88" s="37"/>
      <c r="OC88" s="37"/>
      <c r="OD88" s="37"/>
      <c r="OE88" s="37"/>
      <c r="OF88" s="37"/>
      <c r="OG88" s="37"/>
      <c r="OH88" s="37"/>
      <c r="OI88" s="37"/>
      <c r="OJ88" s="37"/>
      <c r="OK88" s="37"/>
      <c r="OL88" s="37"/>
      <c r="OM88" s="37"/>
      <c r="ON88" s="37"/>
      <c r="OO88" s="37"/>
      <c r="OP88" s="37"/>
      <c r="OQ88" s="37"/>
      <c r="OR88" s="37"/>
      <c r="OS88" s="37"/>
      <c r="OT88" s="37"/>
      <c r="OU88" s="37"/>
      <c r="OV88" s="37"/>
      <c r="OW88" s="37"/>
      <c r="OX88" s="37"/>
      <c r="OY88" s="37"/>
      <c r="OZ88" s="37"/>
      <c r="PA88" s="37"/>
      <c r="PB88" s="37"/>
      <c r="PC88" s="37"/>
      <c r="PD88" s="37"/>
      <c r="PE88" s="37"/>
      <c r="PF88" s="37"/>
      <c r="PG88" s="37"/>
      <c r="PH88" s="37"/>
      <c r="PI88" s="37"/>
      <c r="PJ88" s="37"/>
      <c r="PK88" s="37"/>
      <c r="PL88" s="37"/>
      <c r="PM88" s="37"/>
      <c r="PN88" s="37"/>
      <c r="PO88" s="37"/>
      <c r="PP88" s="37"/>
      <c r="PQ88" s="37"/>
      <c r="PR88" s="37"/>
      <c r="PS88" s="37"/>
      <c r="PT88" s="37"/>
      <c r="PU88" s="37"/>
      <c r="PV88" s="37"/>
      <c r="PW88" s="37"/>
      <c r="PX88" s="37"/>
      <c r="PY88" s="37"/>
      <c r="PZ88" s="37"/>
      <c r="QA88" s="37"/>
      <c r="QB88" s="37"/>
      <c r="QC88" s="37"/>
      <c r="QD88" s="37"/>
      <c r="QE88" s="37"/>
      <c r="QF88" s="37"/>
      <c r="QG88" s="37"/>
      <c r="QH88" s="37"/>
      <c r="QI88" s="37"/>
      <c r="QJ88" s="37"/>
      <c r="QK88" s="37"/>
      <c r="QL88" s="37"/>
      <c r="QM88" s="37"/>
      <c r="QN88" s="37"/>
      <c r="QO88" s="37"/>
      <c r="QP88" s="37"/>
      <c r="QQ88" s="37"/>
      <c r="QR88" s="37"/>
      <c r="QS88" s="37"/>
      <c r="QT88" s="37"/>
      <c r="QU88" s="37"/>
      <c r="QV88" s="37"/>
      <c r="QW88" s="37"/>
      <c r="QX88" s="37"/>
      <c r="QY88" s="37"/>
      <c r="QZ88" s="37"/>
      <c r="RA88" s="37"/>
      <c r="RB88" s="37"/>
      <c r="RC88" s="37"/>
      <c r="RD88" s="37"/>
      <c r="RE88" s="37"/>
      <c r="RF88" s="37"/>
      <c r="RG88" s="37"/>
      <c r="RH88" s="37"/>
      <c r="RI88" s="37"/>
      <c r="RJ88" s="37"/>
      <c r="RK88" s="37"/>
      <c r="RL88" s="37"/>
      <c r="RM88" s="37"/>
      <c r="RN88" s="37"/>
      <c r="RO88" s="37"/>
      <c r="RP88" s="37"/>
      <c r="RQ88" s="37"/>
      <c r="RR88" s="37"/>
      <c r="RS88" s="37"/>
      <c r="RT88" s="37"/>
      <c r="RU88" s="37"/>
      <c r="RV88" s="37"/>
      <c r="RW88" s="37"/>
      <c r="RX88" s="37"/>
      <c r="RY88" s="37"/>
      <c r="RZ88" s="37"/>
      <c r="SA88" s="37"/>
      <c r="SB88" s="37"/>
      <c r="SC88" s="37"/>
      <c r="SD88" s="37"/>
      <c r="SE88" s="37"/>
      <c r="SF88" s="37"/>
      <c r="SG88" s="37"/>
      <c r="SH88" s="37"/>
      <c r="SI88" s="37"/>
      <c r="SJ88" s="37"/>
      <c r="SK88" s="37"/>
      <c r="SL88" s="37"/>
      <c r="SM88" s="37"/>
      <c r="SN88" s="37"/>
      <c r="SO88" s="37"/>
      <c r="SP88" s="37"/>
      <c r="SQ88" s="37"/>
      <c r="SR88" s="37"/>
      <c r="SS88" s="37"/>
      <c r="ST88" s="37"/>
      <c r="SU88" s="37"/>
      <c r="SV88" s="37"/>
      <c r="SW88" s="37"/>
      <c r="SX88" s="37"/>
      <c r="SY88" s="37"/>
      <c r="SZ88" s="37"/>
      <c r="TA88" s="37"/>
      <c r="TB88" s="37"/>
      <c r="TC88" s="37"/>
      <c r="TD88" s="37"/>
      <c r="TE88" s="37"/>
      <c r="TF88" s="37"/>
      <c r="TG88" s="37"/>
      <c r="TH88" s="37"/>
      <c r="TI88" s="37"/>
      <c r="TJ88" s="37"/>
      <c r="TK88" s="37"/>
      <c r="TL88" s="37"/>
      <c r="TM88" s="37"/>
      <c r="TN88" s="37"/>
      <c r="TO88" s="37"/>
      <c r="TP88" s="37"/>
      <c r="TQ88" s="37"/>
      <c r="TR88" s="37"/>
      <c r="TS88" s="37"/>
      <c r="TT88" s="37"/>
      <c r="TU88" s="37"/>
      <c r="TV88" s="37"/>
      <c r="TW88" s="37"/>
      <c r="TX88" s="37"/>
      <c r="TY88" s="37"/>
      <c r="TZ88" s="37"/>
      <c r="UA88" s="37"/>
      <c r="UB88" s="37"/>
      <c r="UC88" s="37"/>
      <c r="UD88" s="37"/>
      <c r="UE88" s="37"/>
      <c r="UF88" s="37"/>
      <c r="UG88" s="37"/>
      <c r="UH88" s="37"/>
      <c r="UI88" s="37"/>
      <c r="UJ88" s="37"/>
      <c r="UK88" s="37"/>
      <c r="UL88" s="37"/>
      <c r="UM88" s="37"/>
      <c r="UN88" s="37"/>
      <c r="UO88" s="37"/>
      <c r="UP88" s="37"/>
      <c r="UQ88" s="37"/>
      <c r="UR88" s="37"/>
      <c r="US88" s="37"/>
      <c r="UT88" s="37"/>
      <c r="UU88" s="37"/>
      <c r="UV88" s="37"/>
      <c r="UW88" s="37"/>
      <c r="UX88" s="37"/>
      <c r="UY88" s="37"/>
      <c r="UZ88" s="37"/>
      <c r="VA88" s="37"/>
      <c r="VB88" s="37"/>
      <c r="VC88" s="37"/>
      <c r="VD88" s="37"/>
      <c r="VE88" s="37"/>
      <c r="VF88" s="37"/>
      <c r="VG88" s="37"/>
      <c r="VH88" s="37"/>
      <c r="VI88" s="37"/>
      <c r="VJ88" s="37"/>
      <c r="VK88" s="37"/>
      <c r="VL88" s="37"/>
      <c r="VM88" s="37"/>
      <c r="VN88" s="37"/>
      <c r="VO88" s="37"/>
      <c r="VP88" s="37"/>
      <c r="VQ88" s="37"/>
      <c r="VR88" s="37"/>
      <c r="VS88" s="37"/>
      <c r="VT88" s="37"/>
      <c r="VU88" s="37"/>
      <c r="VV88" s="37"/>
      <c r="VW88" s="37"/>
      <c r="VX88" s="37"/>
      <c r="VY88" s="37"/>
      <c r="VZ88" s="37"/>
      <c r="WA88" s="37"/>
      <c r="WB88" s="37"/>
      <c r="WC88" s="37"/>
      <c r="WD88" s="37"/>
      <c r="WE88" s="37"/>
      <c r="WF88" s="37"/>
      <c r="WG88" s="37"/>
      <c r="WH88" s="37"/>
      <c r="WI88" s="37"/>
      <c r="WJ88" s="37"/>
      <c r="WK88" s="37"/>
      <c r="WL88" s="37"/>
      <c r="WM88" s="37"/>
      <c r="WN88" s="37"/>
      <c r="WO88" s="37"/>
      <c r="WP88" s="37"/>
      <c r="WQ88" s="37"/>
      <c r="WR88" s="37"/>
      <c r="WS88" s="37"/>
      <c r="WT88" s="37"/>
      <c r="WU88" s="37"/>
      <c r="WV88" s="37"/>
      <c r="WW88" s="37"/>
      <c r="WX88" s="37"/>
      <c r="WY88" s="37"/>
      <c r="WZ88" s="37"/>
      <c r="XA88" s="37"/>
      <c r="XB88" s="37"/>
      <c r="XC88" s="37"/>
      <c r="XD88" s="37"/>
      <c r="XE88" s="37"/>
      <c r="XF88" s="37"/>
      <c r="XG88" s="37"/>
      <c r="XH88" s="37"/>
      <c r="XI88" s="37"/>
      <c r="XJ88" s="37"/>
      <c r="XK88" s="37"/>
      <c r="XL88" s="37"/>
      <c r="XM88" s="37"/>
      <c r="XN88" s="37"/>
      <c r="XO88" s="37"/>
      <c r="XP88" s="37"/>
      <c r="XQ88" s="37"/>
      <c r="XR88" s="37"/>
      <c r="XS88" s="37"/>
      <c r="XT88" s="37"/>
      <c r="XU88" s="37"/>
      <c r="XV88" s="37"/>
      <c r="XW88" s="37"/>
      <c r="XX88" s="37"/>
      <c r="XY88" s="37"/>
      <c r="XZ88" s="37"/>
      <c r="YA88" s="37"/>
      <c r="YB88" s="37"/>
      <c r="YC88" s="37"/>
      <c r="YD88" s="37"/>
      <c r="YE88" s="37"/>
      <c r="YF88" s="37"/>
      <c r="YG88" s="37"/>
      <c r="YH88" s="37"/>
      <c r="YI88" s="37"/>
      <c r="YJ88" s="37"/>
      <c r="YK88" s="37"/>
      <c r="YL88" s="37"/>
      <c r="YM88" s="37"/>
      <c r="YN88" s="37"/>
      <c r="YO88" s="37"/>
      <c r="YP88" s="37"/>
      <c r="YQ88" s="37"/>
      <c r="YR88" s="37"/>
      <c r="YS88" s="37"/>
      <c r="YT88" s="37"/>
      <c r="YU88" s="37"/>
      <c r="YV88" s="37"/>
      <c r="YW88" s="37"/>
      <c r="YX88" s="37"/>
      <c r="YY88" s="37"/>
      <c r="YZ88" s="37"/>
      <c r="ZA88" s="37"/>
      <c r="ZB88" s="37"/>
      <c r="ZC88" s="37"/>
      <c r="ZD88" s="37"/>
      <c r="ZE88" s="37"/>
      <c r="ZF88" s="37"/>
      <c r="ZG88" s="37"/>
      <c r="ZH88" s="37"/>
      <c r="ZI88" s="37"/>
      <c r="ZJ88" s="37"/>
      <c r="ZK88" s="37"/>
      <c r="ZL88" s="37"/>
      <c r="ZM88" s="37"/>
      <c r="ZN88" s="37"/>
      <c r="ZO88" s="37"/>
      <c r="ZP88" s="37"/>
      <c r="ZQ88" s="37"/>
      <c r="ZR88" s="37"/>
      <c r="ZS88" s="37"/>
      <c r="ZT88" s="37"/>
      <c r="ZU88" s="37"/>
      <c r="ZV88" s="37"/>
      <c r="ZW88" s="37"/>
      <c r="ZX88" s="37"/>
      <c r="ZY88" s="37"/>
      <c r="ZZ88" s="37"/>
      <c r="AAA88" s="37"/>
      <c r="AAB88" s="37"/>
      <c r="AAC88" s="37"/>
      <c r="AAD88" s="37"/>
      <c r="AAE88" s="37"/>
      <c r="AAF88" s="37"/>
      <c r="AAG88" s="37"/>
      <c r="AAH88" s="37"/>
      <c r="AAI88" s="37"/>
      <c r="AAJ88" s="37"/>
      <c r="AAK88" s="37"/>
      <c r="AAL88" s="37"/>
      <c r="AAM88" s="37"/>
      <c r="AAN88" s="37"/>
      <c r="AAO88" s="37"/>
      <c r="AAP88" s="37"/>
      <c r="AAQ88" s="37"/>
      <c r="AAR88" s="37"/>
      <c r="AAS88" s="37"/>
      <c r="AAT88" s="37"/>
      <c r="AAU88" s="37"/>
      <c r="AAV88" s="37"/>
      <c r="AAW88" s="37"/>
      <c r="AAX88" s="37"/>
      <c r="AAY88" s="37"/>
      <c r="AAZ88" s="37"/>
      <c r="ABA88" s="37"/>
      <c r="ABB88" s="37"/>
      <c r="ABC88" s="37"/>
      <c r="ABD88" s="37"/>
      <c r="ABE88" s="37"/>
      <c r="ABF88" s="37"/>
      <c r="ABG88" s="37"/>
      <c r="ABH88" s="37"/>
      <c r="ABI88" s="37"/>
      <c r="ABJ88" s="37"/>
      <c r="ABK88" s="37"/>
      <c r="ABL88" s="37"/>
      <c r="ABM88" s="37"/>
      <c r="ABN88" s="37"/>
      <c r="ABO88" s="37"/>
      <c r="ABP88" s="37"/>
      <c r="ABQ88" s="37"/>
      <c r="ABR88" s="37"/>
      <c r="ABS88" s="37"/>
      <c r="ABT88" s="37"/>
      <c r="ABU88" s="37"/>
      <c r="ABV88" s="37"/>
      <c r="ABW88" s="37"/>
      <c r="ABX88" s="37"/>
      <c r="ABY88" s="37"/>
      <c r="ABZ88" s="37"/>
      <c r="ACA88" s="37"/>
      <c r="ACB88" s="37"/>
      <c r="ACC88" s="37"/>
      <c r="ACD88" s="37"/>
      <c r="ACE88" s="37"/>
      <c r="ACF88" s="37"/>
      <c r="ACG88" s="37"/>
      <c r="ACH88" s="37"/>
      <c r="ACI88" s="37"/>
      <c r="ACJ88" s="37"/>
      <c r="ACK88" s="37"/>
      <c r="ACL88" s="37"/>
      <c r="ACM88" s="37"/>
      <c r="ACN88" s="37"/>
      <c r="ACO88" s="37"/>
      <c r="ACP88" s="37"/>
      <c r="ACQ88" s="37"/>
      <c r="ACR88" s="37"/>
      <c r="ACS88" s="37"/>
      <c r="ACT88" s="37"/>
      <c r="ACU88" s="37"/>
      <c r="ACV88" s="37"/>
      <c r="ACW88" s="37"/>
      <c r="ACX88" s="37"/>
      <c r="ACY88" s="37"/>
      <c r="ACZ88" s="37"/>
      <c r="ADA88" s="37"/>
      <c r="ADB88" s="37"/>
      <c r="ADC88" s="37"/>
      <c r="ADD88" s="37"/>
      <c r="ADE88" s="37"/>
      <c r="ADF88" s="37"/>
      <c r="ADG88" s="37"/>
      <c r="ADH88" s="37"/>
      <c r="ADI88" s="37"/>
      <c r="ADJ88" s="37"/>
      <c r="ADK88" s="37"/>
      <c r="ADL88" s="37"/>
      <c r="ADM88" s="37"/>
      <c r="ADN88" s="37"/>
      <c r="ADO88" s="37"/>
      <c r="ADP88" s="37"/>
      <c r="ADQ88" s="37"/>
      <c r="ADR88" s="37"/>
      <c r="ADS88" s="37"/>
      <c r="ADT88" s="37"/>
      <c r="ADU88" s="37"/>
      <c r="ADV88" s="37"/>
      <c r="ADW88" s="37"/>
      <c r="ADX88" s="37"/>
      <c r="ADY88" s="37"/>
      <c r="ADZ88" s="37"/>
      <c r="AEA88" s="37"/>
      <c r="AEB88" s="37"/>
      <c r="AEC88" s="37"/>
      <c r="AED88" s="37"/>
      <c r="AEE88" s="37"/>
      <c r="AEF88" s="37"/>
      <c r="AEG88" s="37"/>
      <c r="AEH88" s="37"/>
      <c r="AEI88" s="37"/>
      <c r="AEJ88" s="37"/>
      <c r="AEK88" s="37"/>
      <c r="AEL88" s="37"/>
      <c r="AEM88" s="37"/>
      <c r="AEN88" s="37"/>
      <c r="AEO88" s="37"/>
      <c r="AEP88" s="37"/>
      <c r="AEQ88" s="37"/>
      <c r="AER88" s="37"/>
      <c r="AES88" s="37"/>
      <c r="AET88" s="37"/>
      <c r="AEU88" s="37"/>
      <c r="AEV88" s="37"/>
      <c r="AEW88" s="37"/>
      <c r="AEX88" s="37"/>
      <c r="AEY88" s="37"/>
      <c r="AEZ88" s="37"/>
      <c r="AFA88" s="37"/>
      <c r="AFB88" s="37"/>
      <c r="AFC88" s="37"/>
      <c r="AFD88" s="37"/>
      <c r="AFE88" s="37"/>
      <c r="AFF88" s="37"/>
      <c r="AFG88" s="37"/>
      <c r="AFH88" s="37"/>
      <c r="AFI88" s="37"/>
      <c r="AFJ88" s="37"/>
      <c r="AFK88" s="37"/>
      <c r="AFL88" s="37"/>
      <c r="AFM88" s="37"/>
      <c r="AFN88" s="37"/>
      <c r="AFO88" s="37"/>
      <c r="AFP88" s="37"/>
      <c r="AFQ88" s="37"/>
      <c r="AFR88" s="37"/>
      <c r="AFS88" s="37"/>
      <c r="AFT88" s="37"/>
      <c r="AFU88" s="37"/>
      <c r="AFV88" s="37"/>
      <c r="AFW88" s="37"/>
      <c r="AFX88" s="37"/>
      <c r="AFY88" s="37"/>
      <c r="AFZ88" s="37"/>
      <c r="AGA88" s="37"/>
      <c r="AGB88" s="37"/>
      <c r="AGC88" s="37"/>
      <c r="AGD88" s="37"/>
      <c r="AGE88" s="37"/>
      <c r="AGF88" s="37"/>
      <c r="AGG88" s="37"/>
      <c r="AGH88" s="37"/>
      <c r="AGI88" s="37"/>
      <c r="AGJ88" s="37"/>
      <c r="AGK88" s="37"/>
      <c r="AGL88" s="37"/>
      <c r="AGM88" s="37"/>
      <c r="AGN88" s="37"/>
      <c r="AGO88" s="37"/>
      <c r="AGP88" s="37"/>
      <c r="AGQ88" s="37"/>
      <c r="AGR88" s="37"/>
      <c r="AGS88" s="37"/>
      <c r="AGT88" s="37"/>
      <c r="AGU88" s="37"/>
      <c r="AGV88" s="37"/>
      <c r="AGW88" s="37"/>
      <c r="AGX88" s="37"/>
      <c r="AGY88" s="37"/>
      <c r="AGZ88" s="37"/>
      <c r="AHA88" s="37"/>
      <c r="AHB88" s="37"/>
      <c r="AHC88" s="37"/>
      <c r="AHD88" s="37"/>
      <c r="AHE88" s="37"/>
      <c r="AHF88" s="37"/>
      <c r="AHG88" s="37"/>
      <c r="AHH88" s="37"/>
      <c r="AHI88" s="37"/>
      <c r="AHJ88" s="37"/>
      <c r="AHK88" s="37"/>
      <c r="AHL88" s="37"/>
      <c r="AHM88" s="37"/>
      <c r="AHN88" s="37"/>
      <c r="AHO88" s="37"/>
      <c r="AHP88" s="37"/>
      <c r="AHQ88" s="37"/>
      <c r="AHR88" s="37"/>
      <c r="AHS88" s="37"/>
      <c r="AHT88" s="37"/>
      <c r="AHU88" s="37"/>
      <c r="AHV88" s="37"/>
      <c r="AHW88" s="37"/>
      <c r="AHX88" s="37"/>
      <c r="AHY88" s="37"/>
      <c r="AHZ88" s="37"/>
      <c r="AIA88" s="37"/>
      <c r="AIB88" s="37"/>
      <c r="AIC88" s="37"/>
      <c r="AID88" s="37"/>
      <c r="AIE88" s="37"/>
      <c r="AIF88" s="37"/>
      <c r="AIG88" s="37"/>
      <c r="AIH88" s="37"/>
      <c r="AII88" s="37"/>
      <c r="AIJ88" s="37"/>
      <c r="AIK88" s="37"/>
      <c r="AIL88" s="37"/>
      <c r="AIM88" s="37"/>
      <c r="AIN88" s="37"/>
      <c r="AIO88" s="37"/>
      <c r="AIP88" s="37"/>
      <c r="AIQ88" s="37"/>
      <c r="AIR88" s="37"/>
      <c r="AIS88" s="37"/>
      <c r="AIT88" s="37"/>
      <c r="AIU88" s="37"/>
      <c r="AIV88" s="37"/>
      <c r="AIW88" s="37"/>
      <c r="AIX88" s="37"/>
      <c r="AIY88" s="37"/>
      <c r="AIZ88" s="37"/>
      <c r="AJA88" s="37"/>
      <c r="AJB88" s="37"/>
      <c r="AJC88" s="37"/>
      <c r="AJD88" s="37"/>
      <c r="AJE88" s="37"/>
      <c r="AJF88" s="37"/>
      <c r="AJG88" s="37"/>
      <c r="AJH88" s="37"/>
      <c r="AJI88" s="37"/>
      <c r="AJJ88" s="37"/>
      <c r="AJK88" s="37"/>
      <c r="AJL88" s="37"/>
      <c r="AJM88" s="37"/>
      <c r="AJN88" s="37"/>
      <c r="AJO88" s="37"/>
      <c r="AJP88" s="37"/>
      <c r="AJQ88" s="37"/>
      <c r="AJR88" s="37"/>
      <c r="AJS88" s="37"/>
      <c r="AJT88" s="37"/>
      <c r="AJU88" s="37"/>
      <c r="AJV88" s="37"/>
      <c r="AJW88" s="37"/>
      <c r="AJX88" s="37"/>
      <c r="AJY88" s="37"/>
      <c r="AJZ88" s="37"/>
      <c r="AKA88" s="37"/>
      <c r="AKB88" s="37"/>
      <c r="AKC88" s="37"/>
      <c r="AKD88" s="37"/>
      <c r="AKE88" s="37"/>
      <c r="AKF88" s="37"/>
      <c r="AKG88" s="37"/>
      <c r="AKH88" s="37"/>
      <c r="AKI88" s="37"/>
      <c r="AKJ88" s="37"/>
      <c r="AKK88" s="37"/>
      <c r="AKL88" s="37"/>
      <c r="AKM88" s="37"/>
      <c r="AKN88" s="37"/>
      <c r="AKO88" s="37"/>
      <c r="AKP88" s="37"/>
      <c r="AKQ88" s="37"/>
      <c r="AKR88" s="37"/>
      <c r="AKS88" s="37"/>
      <c r="AKT88" s="37"/>
      <c r="AKU88" s="37"/>
      <c r="AKV88" s="37"/>
      <c r="AKW88" s="37"/>
      <c r="AKX88" s="37"/>
      <c r="AKY88" s="37"/>
      <c r="AKZ88" s="37"/>
      <c r="ALA88" s="37"/>
      <c r="ALB88" s="37"/>
      <c r="ALC88" s="37"/>
      <c r="ALD88" s="37"/>
      <c r="ALE88" s="37"/>
      <c r="ALF88" s="37"/>
      <c r="ALG88" s="37"/>
      <c r="ALH88" s="37"/>
      <c r="ALI88" s="37"/>
      <c r="ALJ88" s="37"/>
      <c r="ALK88" s="37"/>
      <c r="ALL88" s="37"/>
      <c r="ALM88" s="37"/>
      <c r="ALN88" s="37"/>
      <c r="ALO88" s="37"/>
      <c r="ALP88" s="37"/>
      <c r="ALQ88" s="37"/>
      <c r="ALR88" s="37"/>
      <c r="ALS88" s="37"/>
      <c r="ALT88" s="37"/>
      <c r="ALU88" s="37"/>
      <c r="ALV88" s="37"/>
      <c r="ALW88" s="37"/>
      <c r="ALX88" s="37"/>
      <c r="ALY88" s="37"/>
      <c r="ALZ88" s="37"/>
      <c r="AMA88" s="37"/>
      <c r="AMB88" s="37"/>
      <c r="AMC88" s="37"/>
      <c r="AMD88" s="37"/>
      <c r="AME88" s="37"/>
      <c r="AMF88" s="37"/>
      <c r="AMG88" s="37"/>
      <c r="AMH88" s="37"/>
      <c r="AMI88" s="37"/>
      <c r="AMJ88" s="37"/>
      <c r="AMK88" s="37"/>
    </row>
    <row r="89" spans="1:1025" s="36" customFormat="1" x14ac:dyDescent="0.2">
      <c r="A89" s="47"/>
      <c r="B89" s="47"/>
      <c r="C89" s="47"/>
      <c r="D89" s="47"/>
      <c r="E89" s="38"/>
      <c r="F89" s="38"/>
      <c r="G89" s="47"/>
      <c r="H89" s="47"/>
      <c r="I89" s="47"/>
      <c r="J89" s="47"/>
      <c r="K89" s="38"/>
      <c r="L89" s="38"/>
      <c r="M89" s="39"/>
      <c r="N89" s="39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37"/>
      <c r="GH89" s="37"/>
      <c r="GI89" s="37"/>
      <c r="GJ89" s="37"/>
      <c r="GK89" s="37"/>
      <c r="GL89" s="37"/>
      <c r="GM89" s="37"/>
      <c r="GN89" s="37"/>
      <c r="GO89" s="37"/>
      <c r="GP89" s="37"/>
      <c r="GQ89" s="37"/>
      <c r="GR89" s="37"/>
      <c r="GS89" s="37"/>
      <c r="GT89" s="37"/>
      <c r="GU89" s="37"/>
      <c r="GV89" s="37"/>
      <c r="GW89" s="37"/>
      <c r="GX89" s="37"/>
      <c r="GY89" s="37"/>
      <c r="GZ89" s="37"/>
      <c r="HA89" s="37"/>
      <c r="HB89" s="37"/>
      <c r="HC89" s="37"/>
      <c r="HD89" s="37"/>
      <c r="HE89" s="37"/>
      <c r="HF89" s="37"/>
      <c r="HG89" s="37"/>
      <c r="HH89" s="37"/>
      <c r="HI89" s="37"/>
      <c r="HJ89" s="37"/>
      <c r="HK89" s="37"/>
      <c r="HL89" s="37"/>
      <c r="HM89" s="37"/>
      <c r="HN89" s="37"/>
      <c r="HO89" s="37"/>
      <c r="HP89" s="37"/>
      <c r="HQ89" s="37"/>
      <c r="HR89" s="37"/>
      <c r="HS89" s="37"/>
      <c r="HT89" s="37"/>
      <c r="HU89" s="37"/>
      <c r="HV89" s="37"/>
      <c r="HW89" s="37"/>
      <c r="HX89" s="37"/>
      <c r="HY89" s="37"/>
      <c r="HZ89" s="37"/>
      <c r="IA89" s="37"/>
      <c r="IB89" s="37"/>
      <c r="IC89" s="37"/>
      <c r="ID89" s="37"/>
      <c r="IE89" s="37"/>
      <c r="IF89" s="37"/>
      <c r="IG89" s="37"/>
      <c r="IH89" s="37"/>
      <c r="II89" s="37"/>
      <c r="IJ89" s="37"/>
      <c r="IK89" s="37"/>
      <c r="IL89" s="37"/>
      <c r="IM89" s="37"/>
      <c r="IN89" s="37"/>
      <c r="IO89" s="37"/>
      <c r="IP89" s="37"/>
      <c r="IQ89" s="37"/>
      <c r="IR89" s="37"/>
      <c r="IS89" s="37"/>
      <c r="IT89" s="37"/>
      <c r="IU89" s="37"/>
      <c r="IV89" s="37"/>
      <c r="IW89" s="37"/>
      <c r="IX89" s="37"/>
      <c r="IY89" s="37"/>
      <c r="IZ89" s="37"/>
      <c r="JA89" s="37"/>
      <c r="JB89" s="37"/>
      <c r="JC89" s="37"/>
      <c r="JD89" s="37"/>
      <c r="JE89" s="37"/>
      <c r="JF89" s="37"/>
      <c r="JG89" s="37"/>
      <c r="JH89" s="37"/>
      <c r="JI89" s="37"/>
      <c r="JJ89" s="37"/>
      <c r="JK89" s="37"/>
      <c r="JL89" s="37"/>
      <c r="JM89" s="37"/>
      <c r="JN89" s="37"/>
      <c r="JO89" s="37"/>
      <c r="JP89" s="37"/>
      <c r="JQ89" s="37"/>
      <c r="JR89" s="37"/>
      <c r="JS89" s="37"/>
      <c r="JT89" s="37"/>
      <c r="JU89" s="37"/>
      <c r="JV89" s="37"/>
      <c r="JW89" s="37"/>
      <c r="JX89" s="37"/>
      <c r="JY89" s="37"/>
      <c r="JZ89" s="37"/>
      <c r="KA89" s="37"/>
      <c r="KB89" s="37"/>
      <c r="KC89" s="37"/>
      <c r="KD89" s="37"/>
      <c r="KE89" s="37"/>
      <c r="KF89" s="37"/>
      <c r="KG89" s="37"/>
      <c r="KH89" s="37"/>
      <c r="KI89" s="37"/>
      <c r="KJ89" s="37"/>
      <c r="KK89" s="37"/>
      <c r="KL89" s="37"/>
      <c r="KM89" s="37"/>
      <c r="KN89" s="37"/>
      <c r="KO89" s="37"/>
      <c r="KP89" s="37"/>
      <c r="KQ89" s="37"/>
      <c r="KR89" s="37"/>
      <c r="KS89" s="37"/>
      <c r="KT89" s="37"/>
      <c r="KU89" s="37"/>
      <c r="KV89" s="37"/>
      <c r="KW89" s="37"/>
      <c r="KX89" s="37"/>
      <c r="KY89" s="37"/>
      <c r="KZ89" s="37"/>
      <c r="LA89" s="37"/>
      <c r="LB89" s="37"/>
      <c r="LC89" s="37"/>
      <c r="LD89" s="37"/>
      <c r="LE89" s="37"/>
      <c r="LF89" s="37"/>
      <c r="LG89" s="37"/>
      <c r="LH89" s="37"/>
      <c r="LI89" s="37"/>
      <c r="LJ89" s="37"/>
      <c r="LK89" s="37"/>
      <c r="LL89" s="37"/>
      <c r="LM89" s="37"/>
      <c r="LN89" s="37"/>
      <c r="LO89" s="37"/>
      <c r="LP89" s="37"/>
      <c r="LQ89" s="37"/>
      <c r="LR89" s="37"/>
      <c r="LS89" s="37"/>
      <c r="LT89" s="37"/>
      <c r="LU89" s="37"/>
      <c r="LV89" s="37"/>
      <c r="LW89" s="37"/>
      <c r="LX89" s="37"/>
      <c r="LY89" s="37"/>
      <c r="LZ89" s="37"/>
      <c r="MA89" s="37"/>
      <c r="MB89" s="37"/>
      <c r="MC89" s="37"/>
      <c r="MD89" s="37"/>
      <c r="ME89" s="37"/>
      <c r="MF89" s="37"/>
      <c r="MG89" s="37"/>
      <c r="MH89" s="37"/>
      <c r="MI89" s="37"/>
      <c r="MJ89" s="37"/>
      <c r="MK89" s="37"/>
      <c r="ML89" s="37"/>
      <c r="MM89" s="37"/>
      <c r="MN89" s="37"/>
      <c r="MO89" s="37"/>
      <c r="MP89" s="37"/>
      <c r="MQ89" s="37"/>
      <c r="MR89" s="37"/>
      <c r="MS89" s="37"/>
      <c r="MT89" s="37"/>
      <c r="MU89" s="37"/>
      <c r="MV89" s="37"/>
      <c r="MW89" s="37"/>
      <c r="MX89" s="37"/>
      <c r="MY89" s="37"/>
      <c r="MZ89" s="37"/>
      <c r="NA89" s="37"/>
      <c r="NB89" s="37"/>
      <c r="NC89" s="37"/>
      <c r="ND89" s="37"/>
      <c r="NE89" s="37"/>
      <c r="NF89" s="37"/>
      <c r="NG89" s="37"/>
      <c r="NH89" s="37"/>
      <c r="NI89" s="37"/>
      <c r="NJ89" s="37"/>
      <c r="NK89" s="37"/>
      <c r="NL89" s="37"/>
      <c r="NM89" s="37"/>
      <c r="NN89" s="37"/>
      <c r="NO89" s="37"/>
      <c r="NP89" s="37"/>
      <c r="NQ89" s="37"/>
      <c r="NR89" s="37"/>
      <c r="NS89" s="37"/>
      <c r="NT89" s="37"/>
      <c r="NU89" s="37"/>
      <c r="NV89" s="37"/>
      <c r="NW89" s="37"/>
      <c r="NX89" s="37"/>
      <c r="NY89" s="37"/>
      <c r="NZ89" s="37"/>
      <c r="OA89" s="37"/>
      <c r="OB89" s="37"/>
      <c r="OC89" s="37"/>
      <c r="OD89" s="37"/>
      <c r="OE89" s="37"/>
      <c r="OF89" s="37"/>
      <c r="OG89" s="37"/>
      <c r="OH89" s="37"/>
      <c r="OI89" s="37"/>
      <c r="OJ89" s="37"/>
      <c r="OK89" s="37"/>
      <c r="OL89" s="37"/>
      <c r="OM89" s="37"/>
      <c r="ON89" s="37"/>
      <c r="OO89" s="37"/>
      <c r="OP89" s="37"/>
      <c r="OQ89" s="37"/>
      <c r="OR89" s="37"/>
      <c r="OS89" s="37"/>
      <c r="OT89" s="37"/>
      <c r="OU89" s="37"/>
      <c r="OV89" s="37"/>
      <c r="OW89" s="37"/>
      <c r="OX89" s="37"/>
      <c r="OY89" s="37"/>
      <c r="OZ89" s="37"/>
      <c r="PA89" s="37"/>
      <c r="PB89" s="37"/>
      <c r="PC89" s="37"/>
      <c r="PD89" s="37"/>
      <c r="PE89" s="37"/>
      <c r="PF89" s="37"/>
      <c r="PG89" s="37"/>
      <c r="PH89" s="37"/>
      <c r="PI89" s="37"/>
      <c r="PJ89" s="37"/>
      <c r="PK89" s="37"/>
      <c r="PL89" s="37"/>
      <c r="PM89" s="37"/>
      <c r="PN89" s="37"/>
      <c r="PO89" s="37"/>
      <c r="PP89" s="37"/>
      <c r="PQ89" s="37"/>
      <c r="PR89" s="37"/>
      <c r="PS89" s="37"/>
      <c r="PT89" s="37"/>
      <c r="PU89" s="37"/>
      <c r="PV89" s="37"/>
      <c r="PW89" s="37"/>
      <c r="PX89" s="37"/>
      <c r="PY89" s="37"/>
      <c r="PZ89" s="37"/>
      <c r="QA89" s="37"/>
      <c r="QB89" s="37"/>
      <c r="QC89" s="37"/>
      <c r="QD89" s="37"/>
      <c r="QE89" s="37"/>
      <c r="QF89" s="37"/>
      <c r="QG89" s="37"/>
      <c r="QH89" s="37"/>
      <c r="QI89" s="37"/>
      <c r="QJ89" s="37"/>
      <c r="QK89" s="37"/>
      <c r="QL89" s="37"/>
      <c r="QM89" s="37"/>
      <c r="QN89" s="37"/>
      <c r="QO89" s="37"/>
      <c r="QP89" s="37"/>
      <c r="QQ89" s="37"/>
      <c r="QR89" s="37"/>
      <c r="QS89" s="37"/>
      <c r="QT89" s="37"/>
      <c r="QU89" s="37"/>
      <c r="QV89" s="37"/>
      <c r="QW89" s="37"/>
      <c r="QX89" s="37"/>
      <c r="QY89" s="37"/>
      <c r="QZ89" s="37"/>
      <c r="RA89" s="37"/>
      <c r="RB89" s="37"/>
      <c r="RC89" s="37"/>
      <c r="RD89" s="37"/>
      <c r="RE89" s="37"/>
      <c r="RF89" s="37"/>
      <c r="RG89" s="37"/>
      <c r="RH89" s="37"/>
      <c r="RI89" s="37"/>
      <c r="RJ89" s="37"/>
      <c r="RK89" s="37"/>
      <c r="RL89" s="37"/>
      <c r="RM89" s="37"/>
      <c r="RN89" s="37"/>
      <c r="RO89" s="37"/>
      <c r="RP89" s="37"/>
      <c r="RQ89" s="37"/>
      <c r="RR89" s="37"/>
      <c r="RS89" s="37"/>
      <c r="RT89" s="37"/>
      <c r="RU89" s="37"/>
      <c r="RV89" s="37"/>
      <c r="RW89" s="37"/>
      <c r="RX89" s="37"/>
      <c r="RY89" s="37"/>
      <c r="RZ89" s="37"/>
      <c r="SA89" s="37"/>
      <c r="SB89" s="37"/>
      <c r="SC89" s="37"/>
      <c r="SD89" s="37"/>
      <c r="SE89" s="37"/>
      <c r="SF89" s="37"/>
      <c r="SG89" s="37"/>
      <c r="SH89" s="37"/>
      <c r="SI89" s="37"/>
      <c r="SJ89" s="37"/>
      <c r="SK89" s="37"/>
      <c r="SL89" s="37"/>
      <c r="SM89" s="37"/>
      <c r="SN89" s="37"/>
      <c r="SO89" s="37"/>
      <c r="SP89" s="37"/>
      <c r="SQ89" s="37"/>
      <c r="SR89" s="37"/>
      <c r="SS89" s="37"/>
      <c r="ST89" s="37"/>
      <c r="SU89" s="37"/>
      <c r="SV89" s="37"/>
      <c r="SW89" s="37"/>
      <c r="SX89" s="37"/>
      <c r="SY89" s="37"/>
      <c r="SZ89" s="37"/>
      <c r="TA89" s="37"/>
      <c r="TB89" s="37"/>
      <c r="TC89" s="37"/>
      <c r="TD89" s="37"/>
      <c r="TE89" s="37"/>
      <c r="TF89" s="37"/>
      <c r="TG89" s="37"/>
      <c r="TH89" s="37"/>
      <c r="TI89" s="37"/>
      <c r="TJ89" s="37"/>
      <c r="TK89" s="37"/>
      <c r="TL89" s="37"/>
      <c r="TM89" s="37"/>
      <c r="TN89" s="37"/>
      <c r="TO89" s="37"/>
      <c r="TP89" s="37"/>
      <c r="TQ89" s="37"/>
      <c r="TR89" s="37"/>
      <c r="TS89" s="37"/>
      <c r="TT89" s="37"/>
      <c r="TU89" s="37"/>
      <c r="TV89" s="37"/>
      <c r="TW89" s="37"/>
      <c r="TX89" s="37"/>
      <c r="TY89" s="37"/>
      <c r="TZ89" s="37"/>
      <c r="UA89" s="37"/>
      <c r="UB89" s="37"/>
      <c r="UC89" s="37"/>
      <c r="UD89" s="37"/>
      <c r="UE89" s="37"/>
      <c r="UF89" s="37"/>
      <c r="UG89" s="37"/>
      <c r="UH89" s="37"/>
      <c r="UI89" s="37"/>
      <c r="UJ89" s="37"/>
      <c r="UK89" s="37"/>
      <c r="UL89" s="37"/>
      <c r="UM89" s="37"/>
      <c r="UN89" s="37"/>
      <c r="UO89" s="37"/>
      <c r="UP89" s="37"/>
      <c r="UQ89" s="37"/>
      <c r="UR89" s="37"/>
      <c r="US89" s="37"/>
      <c r="UT89" s="37"/>
      <c r="UU89" s="37"/>
      <c r="UV89" s="37"/>
      <c r="UW89" s="37"/>
      <c r="UX89" s="37"/>
      <c r="UY89" s="37"/>
      <c r="UZ89" s="37"/>
      <c r="VA89" s="37"/>
      <c r="VB89" s="37"/>
      <c r="VC89" s="37"/>
      <c r="VD89" s="37"/>
      <c r="VE89" s="37"/>
      <c r="VF89" s="37"/>
      <c r="VG89" s="37"/>
      <c r="VH89" s="37"/>
      <c r="VI89" s="37"/>
      <c r="VJ89" s="37"/>
      <c r="VK89" s="37"/>
      <c r="VL89" s="37"/>
      <c r="VM89" s="37"/>
      <c r="VN89" s="37"/>
      <c r="VO89" s="37"/>
      <c r="VP89" s="37"/>
      <c r="VQ89" s="37"/>
      <c r="VR89" s="37"/>
      <c r="VS89" s="37"/>
      <c r="VT89" s="37"/>
      <c r="VU89" s="37"/>
      <c r="VV89" s="37"/>
      <c r="VW89" s="37"/>
      <c r="VX89" s="37"/>
      <c r="VY89" s="37"/>
      <c r="VZ89" s="37"/>
      <c r="WA89" s="37"/>
      <c r="WB89" s="37"/>
      <c r="WC89" s="37"/>
      <c r="WD89" s="37"/>
      <c r="WE89" s="37"/>
      <c r="WF89" s="37"/>
      <c r="WG89" s="37"/>
      <c r="WH89" s="37"/>
      <c r="WI89" s="37"/>
      <c r="WJ89" s="37"/>
      <c r="WK89" s="37"/>
      <c r="WL89" s="37"/>
      <c r="WM89" s="37"/>
      <c r="WN89" s="37"/>
      <c r="WO89" s="37"/>
      <c r="WP89" s="37"/>
      <c r="WQ89" s="37"/>
      <c r="WR89" s="37"/>
      <c r="WS89" s="37"/>
      <c r="WT89" s="37"/>
      <c r="WU89" s="37"/>
      <c r="WV89" s="37"/>
      <c r="WW89" s="37"/>
      <c r="WX89" s="37"/>
      <c r="WY89" s="37"/>
      <c r="WZ89" s="37"/>
      <c r="XA89" s="37"/>
      <c r="XB89" s="37"/>
      <c r="XC89" s="37"/>
      <c r="XD89" s="37"/>
      <c r="XE89" s="37"/>
      <c r="XF89" s="37"/>
      <c r="XG89" s="37"/>
      <c r="XH89" s="37"/>
      <c r="XI89" s="37"/>
      <c r="XJ89" s="37"/>
      <c r="XK89" s="37"/>
      <c r="XL89" s="37"/>
      <c r="XM89" s="37"/>
      <c r="XN89" s="37"/>
      <c r="XO89" s="37"/>
      <c r="XP89" s="37"/>
      <c r="XQ89" s="37"/>
      <c r="XR89" s="37"/>
      <c r="XS89" s="37"/>
      <c r="XT89" s="37"/>
      <c r="XU89" s="37"/>
      <c r="XV89" s="37"/>
      <c r="XW89" s="37"/>
      <c r="XX89" s="37"/>
      <c r="XY89" s="37"/>
      <c r="XZ89" s="37"/>
      <c r="YA89" s="37"/>
      <c r="YB89" s="37"/>
      <c r="YC89" s="37"/>
      <c r="YD89" s="37"/>
      <c r="YE89" s="37"/>
      <c r="YF89" s="37"/>
      <c r="YG89" s="37"/>
      <c r="YH89" s="37"/>
      <c r="YI89" s="37"/>
      <c r="YJ89" s="37"/>
      <c r="YK89" s="37"/>
      <c r="YL89" s="37"/>
      <c r="YM89" s="37"/>
      <c r="YN89" s="37"/>
      <c r="YO89" s="37"/>
      <c r="YP89" s="37"/>
      <c r="YQ89" s="37"/>
      <c r="YR89" s="37"/>
      <c r="YS89" s="37"/>
      <c r="YT89" s="37"/>
      <c r="YU89" s="37"/>
      <c r="YV89" s="37"/>
      <c r="YW89" s="37"/>
      <c r="YX89" s="37"/>
      <c r="YY89" s="37"/>
      <c r="YZ89" s="37"/>
      <c r="ZA89" s="37"/>
      <c r="ZB89" s="37"/>
      <c r="ZC89" s="37"/>
      <c r="ZD89" s="37"/>
      <c r="ZE89" s="37"/>
      <c r="ZF89" s="37"/>
      <c r="ZG89" s="37"/>
      <c r="ZH89" s="37"/>
      <c r="ZI89" s="37"/>
      <c r="ZJ89" s="37"/>
      <c r="ZK89" s="37"/>
      <c r="ZL89" s="37"/>
      <c r="ZM89" s="37"/>
      <c r="ZN89" s="37"/>
      <c r="ZO89" s="37"/>
      <c r="ZP89" s="37"/>
      <c r="ZQ89" s="37"/>
      <c r="ZR89" s="37"/>
      <c r="ZS89" s="37"/>
      <c r="ZT89" s="37"/>
      <c r="ZU89" s="37"/>
      <c r="ZV89" s="37"/>
      <c r="ZW89" s="37"/>
      <c r="ZX89" s="37"/>
      <c r="ZY89" s="37"/>
      <c r="ZZ89" s="37"/>
      <c r="AAA89" s="37"/>
      <c r="AAB89" s="37"/>
      <c r="AAC89" s="37"/>
      <c r="AAD89" s="37"/>
      <c r="AAE89" s="37"/>
      <c r="AAF89" s="37"/>
      <c r="AAG89" s="37"/>
      <c r="AAH89" s="37"/>
      <c r="AAI89" s="37"/>
      <c r="AAJ89" s="37"/>
      <c r="AAK89" s="37"/>
      <c r="AAL89" s="37"/>
      <c r="AAM89" s="37"/>
      <c r="AAN89" s="37"/>
      <c r="AAO89" s="37"/>
      <c r="AAP89" s="37"/>
      <c r="AAQ89" s="37"/>
      <c r="AAR89" s="37"/>
      <c r="AAS89" s="37"/>
      <c r="AAT89" s="37"/>
      <c r="AAU89" s="37"/>
      <c r="AAV89" s="37"/>
      <c r="AAW89" s="37"/>
      <c r="AAX89" s="37"/>
      <c r="AAY89" s="37"/>
      <c r="AAZ89" s="37"/>
      <c r="ABA89" s="37"/>
      <c r="ABB89" s="37"/>
      <c r="ABC89" s="37"/>
      <c r="ABD89" s="37"/>
      <c r="ABE89" s="37"/>
      <c r="ABF89" s="37"/>
      <c r="ABG89" s="37"/>
      <c r="ABH89" s="37"/>
      <c r="ABI89" s="37"/>
      <c r="ABJ89" s="37"/>
      <c r="ABK89" s="37"/>
      <c r="ABL89" s="37"/>
      <c r="ABM89" s="37"/>
      <c r="ABN89" s="37"/>
      <c r="ABO89" s="37"/>
      <c r="ABP89" s="37"/>
      <c r="ABQ89" s="37"/>
      <c r="ABR89" s="37"/>
      <c r="ABS89" s="37"/>
      <c r="ABT89" s="37"/>
      <c r="ABU89" s="37"/>
      <c r="ABV89" s="37"/>
      <c r="ABW89" s="37"/>
      <c r="ABX89" s="37"/>
      <c r="ABY89" s="37"/>
      <c r="ABZ89" s="37"/>
      <c r="ACA89" s="37"/>
      <c r="ACB89" s="37"/>
      <c r="ACC89" s="37"/>
      <c r="ACD89" s="37"/>
      <c r="ACE89" s="37"/>
      <c r="ACF89" s="37"/>
      <c r="ACG89" s="37"/>
      <c r="ACH89" s="37"/>
      <c r="ACI89" s="37"/>
      <c r="ACJ89" s="37"/>
      <c r="ACK89" s="37"/>
      <c r="ACL89" s="37"/>
      <c r="ACM89" s="37"/>
      <c r="ACN89" s="37"/>
      <c r="ACO89" s="37"/>
      <c r="ACP89" s="37"/>
      <c r="ACQ89" s="37"/>
      <c r="ACR89" s="37"/>
      <c r="ACS89" s="37"/>
      <c r="ACT89" s="37"/>
      <c r="ACU89" s="37"/>
      <c r="ACV89" s="37"/>
      <c r="ACW89" s="37"/>
      <c r="ACX89" s="37"/>
      <c r="ACY89" s="37"/>
      <c r="ACZ89" s="37"/>
      <c r="ADA89" s="37"/>
      <c r="ADB89" s="37"/>
      <c r="ADC89" s="37"/>
      <c r="ADD89" s="37"/>
      <c r="ADE89" s="37"/>
      <c r="ADF89" s="37"/>
      <c r="ADG89" s="37"/>
      <c r="ADH89" s="37"/>
      <c r="ADI89" s="37"/>
      <c r="ADJ89" s="37"/>
      <c r="ADK89" s="37"/>
      <c r="ADL89" s="37"/>
      <c r="ADM89" s="37"/>
      <c r="ADN89" s="37"/>
      <c r="ADO89" s="37"/>
      <c r="ADP89" s="37"/>
      <c r="ADQ89" s="37"/>
      <c r="ADR89" s="37"/>
      <c r="ADS89" s="37"/>
      <c r="ADT89" s="37"/>
      <c r="ADU89" s="37"/>
      <c r="ADV89" s="37"/>
      <c r="ADW89" s="37"/>
      <c r="ADX89" s="37"/>
      <c r="ADY89" s="37"/>
      <c r="ADZ89" s="37"/>
      <c r="AEA89" s="37"/>
      <c r="AEB89" s="37"/>
      <c r="AEC89" s="37"/>
      <c r="AED89" s="37"/>
      <c r="AEE89" s="37"/>
      <c r="AEF89" s="37"/>
      <c r="AEG89" s="37"/>
      <c r="AEH89" s="37"/>
      <c r="AEI89" s="37"/>
      <c r="AEJ89" s="37"/>
      <c r="AEK89" s="37"/>
      <c r="AEL89" s="37"/>
      <c r="AEM89" s="37"/>
      <c r="AEN89" s="37"/>
      <c r="AEO89" s="37"/>
      <c r="AEP89" s="37"/>
      <c r="AEQ89" s="37"/>
      <c r="AER89" s="37"/>
      <c r="AES89" s="37"/>
      <c r="AET89" s="37"/>
      <c r="AEU89" s="37"/>
      <c r="AEV89" s="37"/>
      <c r="AEW89" s="37"/>
      <c r="AEX89" s="37"/>
      <c r="AEY89" s="37"/>
      <c r="AEZ89" s="37"/>
      <c r="AFA89" s="37"/>
      <c r="AFB89" s="37"/>
      <c r="AFC89" s="37"/>
      <c r="AFD89" s="37"/>
      <c r="AFE89" s="37"/>
      <c r="AFF89" s="37"/>
      <c r="AFG89" s="37"/>
      <c r="AFH89" s="37"/>
      <c r="AFI89" s="37"/>
      <c r="AFJ89" s="37"/>
      <c r="AFK89" s="37"/>
      <c r="AFL89" s="37"/>
      <c r="AFM89" s="37"/>
      <c r="AFN89" s="37"/>
      <c r="AFO89" s="37"/>
      <c r="AFP89" s="37"/>
      <c r="AFQ89" s="37"/>
      <c r="AFR89" s="37"/>
      <c r="AFS89" s="37"/>
      <c r="AFT89" s="37"/>
      <c r="AFU89" s="37"/>
      <c r="AFV89" s="37"/>
      <c r="AFW89" s="37"/>
      <c r="AFX89" s="37"/>
      <c r="AFY89" s="37"/>
      <c r="AFZ89" s="37"/>
      <c r="AGA89" s="37"/>
      <c r="AGB89" s="37"/>
      <c r="AGC89" s="37"/>
      <c r="AGD89" s="37"/>
      <c r="AGE89" s="37"/>
      <c r="AGF89" s="37"/>
      <c r="AGG89" s="37"/>
      <c r="AGH89" s="37"/>
      <c r="AGI89" s="37"/>
      <c r="AGJ89" s="37"/>
      <c r="AGK89" s="37"/>
      <c r="AGL89" s="37"/>
      <c r="AGM89" s="37"/>
      <c r="AGN89" s="37"/>
      <c r="AGO89" s="37"/>
      <c r="AGP89" s="37"/>
      <c r="AGQ89" s="37"/>
      <c r="AGR89" s="37"/>
      <c r="AGS89" s="37"/>
      <c r="AGT89" s="37"/>
      <c r="AGU89" s="37"/>
      <c r="AGV89" s="37"/>
      <c r="AGW89" s="37"/>
      <c r="AGX89" s="37"/>
      <c r="AGY89" s="37"/>
      <c r="AGZ89" s="37"/>
      <c r="AHA89" s="37"/>
      <c r="AHB89" s="37"/>
      <c r="AHC89" s="37"/>
      <c r="AHD89" s="37"/>
      <c r="AHE89" s="37"/>
      <c r="AHF89" s="37"/>
      <c r="AHG89" s="37"/>
      <c r="AHH89" s="37"/>
      <c r="AHI89" s="37"/>
      <c r="AHJ89" s="37"/>
      <c r="AHK89" s="37"/>
      <c r="AHL89" s="37"/>
      <c r="AHM89" s="37"/>
      <c r="AHN89" s="37"/>
      <c r="AHO89" s="37"/>
      <c r="AHP89" s="37"/>
      <c r="AHQ89" s="37"/>
      <c r="AHR89" s="37"/>
      <c r="AHS89" s="37"/>
      <c r="AHT89" s="37"/>
      <c r="AHU89" s="37"/>
      <c r="AHV89" s="37"/>
      <c r="AHW89" s="37"/>
      <c r="AHX89" s="37"/>
      <c r="AHY89" s="37"/>
      <c r="AHZ89" s="37"/>
      <c r="AIA89" s="37"/>
      <c r="AIB89" s="37"/>
      <c r="AIC89" s="37"/>
      <c r="AID89" s="37"/>
      <c r="AIE89" s="37"/>
      <c r="AIF89" s="37"/>
      <c r="AIG89" s="37"/>
      <c r="AIH89" s="37"/>
      <c r="AII89" s="37"/>
      <c r="AIJ89" s="37"/>
      <c r="AIK89" s="37"/>
      <c r="AIL89" s="37"/>
      <c r="AIM89" s="37"/>
      <c r="AIN89" s="37"/>
      <c r="AIO89" s="37"/>
      <c r="AIP89" s="37"/>
      <c r="AIQ89" s="37"/>
      <c r="AIR89" s="37"/>
      <c r="AIS89" s="37"/>
      <c r="AIT89" s="37"/>
      <c r="AIU89" s="37"/>
      <c r="AIV89" s="37"/>
      <c r="AIW89" s="37"/>
      <c r="AIX89" s="37"/>
      <c r="AIY89" s="37"/>
      <c r="AIZ89" s="37"/>
      <c r="AJA89" s="37"/>
      <c r="AJB89" s="37"/>
      <c r="AJC89" s="37"/>
      <c r="AJD89" s="37"/>
      <c r="AJE89" s="37"/>
      <c r="AJF89" s="37"/>
      <c r="AJG89" s="37"/>
      <c r="AJH89" s="37"/>
      <c r="AJI89" s="37"/>
      <c r="AJJ89" s="37"/>
      <c r="AJK89" s="37"/>
      <c r="AJL89" s="37"/>
      <c r="AJM89" s="37"/>
      <c r="AJN89" s="37"/>
      <c r="AJO89" s="37"/>
      <c r="AJP89" s="37"/>
      <c r="AJQ89" s="37"/>
      <c r="AJR89" s="37"/>
      <c r="AJS89" s="37"/>
      <c r="AJT89" s="37"/>
      <c r="AJU89" s="37"/>
      <c r="AJV89" s="37"/>
      <c r="AJW89" s="37"/>
      <c r="AJX89" s="37"/>
      <c r="AJY89" s="37"/>
      <c r="AJZ89" s="37"/>
      <c r="AKA89" s="37"/>
      <c r="AKB89" s="37"/>
      <c r="AKC89" s="37"/>
      <c r="AKD89" s="37"/>
      <c r="AKE89" s="37"/>
      <c r="AKF89" s="37"/>
      <c r="AKG89" s="37"/>
      <c r="AKH89" s="37"/>
      <c r="AKI89" s="37"/>
      <c r="AKJ89" s="37"/>
      <c r="AKK89" s="37"/>
      <c r="AKL89" s="37"/>
      <c r="AKM89" s="37"/>
      <c r="AKN89" s="37"/>
      <c r="AKO89" s="37"/>
      <c r="AKP89" s="37"/>
      <c r="AKQ89" s="37"/>
      <c r="AKR89" s="37"/>
      <c r="AKS89" s="37"/>
      <c r="AKT89" s="37"/>
      <c r="AKU89" s="37"/>
      <c r="AKV89" s="37"/>
      <c r="AKW89" s="37"/>
      <c r="AKX89" s="37"/>
      <c r="AKY89" s="37"/>
      <c r="AKZ89" s="37"/>
      <c r="ALA89" s="37"/>
      <c r="ALB89" s="37"/>
      <c r="ALC89" s="37"/>
      <c r="ALD89" s="37"/>
      <c r="ALE89" s="37"/>
      <c r="ALF89" s="37"/>
      <c r="ALG89" s="37"/>
      <c r="ALH89" s="37"/>
      <c r="ALI89" s="37"/>
      <c r="ALJ89" s="37"/>
      <c r="ALK89" s="37"/>
      <c r="ALL89" s="37"/>
      <c r="ALM89" s="37"/>
      <c r="ALN89" s="37"/>
      <c r="ALO89" s="37"/>
      <c r="ALP89" s="37"/>
      <c r="ALQ89" s="37"/>
      <c r="ALR89" s="37"/>
      <c r="ALS89" s="37"/>
      <c r="ALT89" s="37"/>
      <c r="ALU89" s="37"/>
      <c r="ALV89" s="37"/>
      <c r="ALW89" s="37"/>
      <c r="ALX89" s="37"/>
      <c r="ALY89" s="37"/>
      <c r="ALZ89" s="37"/>
      <c r="AMA89" s="37"/>
      <c r="AMB89" s="37"/>
      <c r="AMC89" s="37"/>
      <c r="AMD89" s="37"/>
      <c r="AME89" s="37"/>
      <c r="AMF89" s="37"/>
      <c r="AMG89" s="37"/>
      <c r="AMH89" s="37"/>
      <c r="AMI89" s="37"/>
      <c r="AMJ89" s="37"/>
      <c r="AMK89" s="37"/>
    </row>
    <row r="90" spans="1:1025" s="36" customFormat="1" x14ac:dyDescent="0.2">
      <c r="A90" s="46"/>
      <c r="B90" s="46"/>
      <c r="C90" s="46"/>
      <c r="D90" s="46"/>
      <c r="E90" s="42"/>
      <c r="F90" s="43"/>
      <c r="G90" s="46"/>
      <c r="H90" s="46"/>
      <c r="I90" s="46"/>
      <c r="J90" s="46"/>
      <c r="K90" s="43"/>
      <c r="L90" s="43"/>
      <c r="M90" s="39"/>
      <c r="N90" s="39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7"/>
      <c r="GM90" s="37"/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7"/>
      <c r="HB90" s="37"/>
      <c r="HC90" s="37"/>
      <c r="HD90" s="37"/>
      <c r="HE90" s="37"/>
      <c r="HF90" s="37"/>
      <c r="HG90" s="37"/>
      <c r="HH90" s="37"/>
      <c r="HI90" s="37"/>
      <c r="HJ90" s="37"/>
      <c r="HK90" s="37"/>
      <c r="HL90" s="37"/>
      <c r="HM90" s="37"/>
      <c r="HN90" s="37"/>
      <c r="HO90" s="37"/>
      <c r="HP90" s="37"/>
      <c r="HQ90" s="37"/>
      <c r="HR90" s="37"/>
      <c r="HS90" s="37"/>
      <c r="HT90" s="37"/>
      <c r="HU90" s="37"/>
      <c r="HV90" s="37"/>
      <c r="HW90" s="37"/>
      <c r="HX90" s="37"/>
      <c r="HY90" s="37"/>
      <c r="HZ90" s="37"/>
      <c r="IA90" s="37"/>
      <c r="IB90" s="37"/>
      <c r="IC90" s="37"/>
      <c r="ID90" s="37"/>
      <c r="IE90" s="37"/>
      <c r="IF90" s="37"/>
      <c r="IG90" s="37"/>
      <c r="IH90" s="37"/>
      <c r="II90" s="37"/>
      <c r="IJ90" s="37"/>
      <c r="IK90" s="37"/>
      <c r="IL90" s="37"/>
      <c r="IM90" s="37"/>
      <c r="IN90" s="37"/>
      <c r="IO90" s="37"/>
      <c r="IP90" s="37"/>
      <c r="IQ90" s="37"/>
      <c r="IR90" s="37"/>
      <c r="IS90" s="37"/>
      <c r="IT90" s="37"/>
      <c r="IU90" s="37"/>
      <c r="IV90" s="37"/>
      <c r="IW90" s="37"/>
      <c r="IX90" s="37"/>
      <c r="IY90" s="37"/>
      <c r="IZ90" s="37"/>
      <c r="JA90" s="37"/>
      <c r="JB90" s="37"/>
      <c r="JC90" s="37"/>
      <c r="JD90" s="37"/>
      <c r="JE90" s="37"/>
      <c r="JF90" s="37"/>
      <c r="JG90" s="37"/>
      <c r="JH90" s="37"/>
      <c r="JI90" s="37"/>
      <c r="JJ90" s="37"/>
      <c r="JK90" s="37"/>
      <c r="JL90" s="37"/>
      <c r="JM90" s="37"/>
      <c r="JN90" s="37"/>
      <c r="JO90" s="37"/>
      <c r="JP90" s="37"/>
      <c r="JQ90" s="37"/>
      <c r="JR90" s="37"/>
      <c r="JS90" s="37"/>
      <c r="JT90" s="37"/>
      <c r="JU90" s="37"/>
      <c r="JV90" s="37"/>
      <c r="JW90" s="37"/>
      <c r="JX90" s="37"/>
      <c r="JY90" s="37"/>
      <c r="JZ90" s="37"/>
      <c r="KA90" s="37"/>
      <c r="KB90" s="37"/>
      <c r="KC90" s="37"/>
      <c r="KD90" s="37"/>
      <c r="KE90" s="37"/>
      <c r="KF90" s="37"/>
      <c r="KG90" s="37"/>
      <c r="KH90" s="37"/>
      <c r="KI90" s="37"/>
      <c r="KJ90" s="37"/>
      <c r="KK90" s="37"/>
      <c r="KL90" s="37"/>
      <c r="KM90" s="37"/>
      <c r="KN90" s="37"/>
      <c r="KO90" s="37"/>
      <c r="KP90" s="37"/>
      <c r="KQ90" s="37"/>
      <c r="KR90" s="37"/>
      <c r="KS90" s="37"/>
      <c r="KT90" s="37"/>
      <c r="KU90" s="37"/>
      <c r="KV90" s="37"/>
      <c r="KW90" s="37"/>
      <c r="KX90" s="37"/>
      <c r="KY90" s="37"/>
      <c r="KZ90" s="37"/>
      <c r="LA90" s="37"/>
      <c r="LB90" s="37"/>
      <c r="LC90" s="37"/>
      <c r="LD90" s="37"/>
      <c r="LE90" s="37"/>
      <c r="LF90" s="37"/>
      <c r="LG90" s="37"/>
      <c r="LH90" s="37"/>
      <c r="LI90" s="37"/>
      <c r="LJ90" s="37"/>
      <c r="LK90" s="37"/>
      <c r="LL90" s="37"/>
      <c r="LM90" s="37"/>
      <c r="LN90" s="37"/>
      <c r="LO90" s="37"/>
      <c r="LP90" s="37"/>
      <c r="LQ90" s="37"/>
      <c r="LR90" s="37"/>
      <c r="LS90" s="37"/>
      <c r="LT90" s="37"/>
      <c r="LU90" s="37"/>
      <c r="LV90" s="37"/>
      <c r="LW90" s="37"/>
      <c r="LX90" s="37"/>
      <c r="LY90" s="37"/>
      <c r="LZ90" s="37"/>
      <c r="MA90" s="37"/>
      <c r="MB90" s="37"/>
      <c r="MC90" s="37"/>
      <c r="MD90" s="37"/>
      <c r="ME90" s="37"/>
      <c r="MF90" s="37"/>
      <c r="MG90" s="37"/>
      <c r="MH90" s="37"/>
      <c r="MI90" s="37"/>
      <c r="MJ90" s="37"/>
      <c r="MK90" s="37"/>
      <c r="ML90" s="37"/>
      <c r="MM90" s="37"/>
      <c r="MN90" s="37"/>
      <c r="MO90" s="37"/>
      <c r="MP90" s="37"/>
      <c r="MQ90" s="37"/>
      <c r="MR90" s="37"/>
      <c r="MS90" s="37"/>
      <c r="MT90" s="37"/>
      <c r="MU90" s="37"/>
      <c r="MV90" s="37"/>
      <c r="MW90" s="37"/>
      <c r="MX90" s="37"/>
      <c r="MY90" s="37"/>
      <c r="MZ90" s="37"/>
      <c r="NA90" s="37"/>
      <c r="NB90" s="37"/>
      <c r="NC90" s="37"/>
      <c r="ND90" s="37"/>
      <c r="NE90" s="37"/>
      <c r="NF90" s="37"/>
      <c r="NG90" s="37"/>
      <c r="NH90" s="37"/>
      <c r="NI90" s="37"/>
      <c r="NJ90" s="37"/>
      <c r="NK90" s="37"/>
      <c r="NL90" s="37"/>
      <c r="NM90" s="37"/>
      <c r="NN90" s="37"/>
      <c r="NO90" s="37"/>
      <c r="NP90" s="37"/>
      <c r="NQ90" s="37"/>
      <c r="NR90" s="37"/>
      <c r="NS90" s="37"/>
      <c r="NT90" s="37"/>
      <c r="NU90" s="37"/>
      <c r="NV90" s="37"/>
      <c r="NW90" s="37"/>
      <c r="NX90" s="37"/>
      <c r="NY90" s="37"/>
      <c r="NZ90" s="37"/>
      <c r="OA90" s="37"/>
      <c r="OB90" s="37"/>
      <c r="OC90" s="37"/>
      <c r="OD90" s="37"/>
      <c r="OE90" s="37"/>
      <c r="OF90" s="37"/>
      <c r="OG90" s="37"/>
      <c r="OH90" s="37"/>
      <c r="OI90" s="37"/>
      <c r="OJ90" s="37"/>
      <c r="OK90" s="37"/>
      <c r="OL90" s="37"/>
      <c r="OM90" s="37"/>
      <c r="ON90" s="37"/>
      <c r="OO90" s="37"/>
      <c r="OP90" s="37"/>
      <c r="OQ90" s="37"/>
      <c r="OR90" s="37"/>
      <c r="OS90" s="37"/>
      <c r="OT90" s="37"/>
      <c r="OU90" s="37"/>
      <c r="OV90" s="37"/>
      <c r="OW90" s="37"/>
      <c r="OX90" s="37"/>
      <c r="OY90" s="37"/>
      <c r="OZ90" s="37"/>
      <c r="PA90" s="37"/>
      <c r="PB90" s="37"/>
      <c r="PC90" s="37"/>
      <c r="PD90" s="37"/>
      <c r="PE90" s="37"/>
      <c r="PF90" s="37"/>
      <c r="PG90" s="37"/>
      <c r="PH90" s="37"/>
      <c r="PI90" s="37"/>
      <c r="PJ90" s="37"/>
      <c r="PK90" s="37"/>
      <c r="PL90" s="37"/>
      <c r="PM90" s="37"/>
      <c r="PN90" s="37"/>
      <c r="PO90" s="37"/>
      <c r="PP90" s="37"/>
      <c r="PQ90" s="37"/>
      <c r="PR90" s="37"/>
      <c r="PS90" s="37"/>
      <c r="PT90" s="37"/>
      <c r="PU90" s="37"/>
      <c r="PV90" s="37"/>
      <c r="PW90" s="37"/>
      <c r="PX90" s="37"/>
      <c r="PY90" s="37"/>
      <c r="PZ90" s="37"/>
      <c r="QA90" s="37"/>
      <c r="QB90" s="37"/>
      <c r="QC90" s="37"/>
      <c r="QD90" s="37"/>
      <c r="QE90" s="37"/>
      <c r="QF90" s="37"/>
      <c r="QG90" s="37"/>
      <c r="QH90" s="37"/>
      <c r="QI90" s="37"/>
      <c r="QJ90" s="37"/>
      <c r="QK90" s="37"/>
      <c r="QL90" s="37"/>
      <c r="QM90" s="37"/>
      <c r="QN90" s="37"/>
      <c r="QO90" s="37"/>
      <c r="QP90" s="37"/>
      <c r="QQ90" s="37"/>
      <c r="QR90" s="37"/>
      <c r="QS90" s="37"/>
      <c r="QT90" s="37"/>
      <c r="QU90" s="37"/>
      <c r="QV90" s="37"/>
      <c r="QW90" s="37"/>
      <c r="QX90" s="37"/>
      <c r="QY90" s="37"/>
      <c r="QZ90" s="37"/>
      <c r="RA90" s="37"/>
      <c r="RB90" s="37"/>
      <c r="RC90" s="37"/>
      <c r="RD90" s="37"/>
      <c r="RE90" s="37"/>
      <c r="RF90" s="37"/>
      <c r="RG90" s="37"/>
      <c r="RH90" s="37"/>
      <c r="RI90" s="37"/>
      <c r="RJ90" s="37"/>
      <c r="RK90" s="37"/>
      <c r="RL90" s="37"/>
      <c r="RM90" s="37"/>
      <c r="RN90" s="37"/>
      <c r="RO90" s="37"/>
      <c r="RP90" s="37"/>
      <c r="RQ90" s="37"/>
      <c r="RR90" s="37"/>
      <c r="RS90" s="37"/>
      <c r="RT90" s="37"/>
      <c r="RU90" s="37"/>
      <c r="RV90" s="37"/>
      <c r="RW90" s="37"/>
      <c r="RX90" s="37"/>
      <c r="RY90" s="37"/>
      <c r="RZ90" s="37"/>
      <c r="SA90" s="37"/>
      <c r="SB90" s="37"/>
      <c r="SC90" s="37"/>
      <c r="SD90" s="37"/>
      <c r="SE90" s="37"/>
      <c r="SF90" s="37"/>
      <c r="SG90" s="37"/>
      <c r="SH90" s="37"/>
      <c r="SI90" s="37"/>
      <c r="SJ90" s="37"/>
      <c r="SK90" s="37"/>
      <c r="SL90" s="37"/>
      <c r="SM90" s="37"/>
      <c r="SN90" s="37"/>
      <c r="SO90" s="37"/>
      <c r="SP90" s="37"/>
      <c r="SQ90" s="37"/>
      <c r="SR90" s="37"/>
      <c r="SS90" s="37"/>
      <c r="ST90" s="37"/>
      <c r="SU90" s="37"/>
      <c r="SV90" s="37"/>
      <c r="SW90" s="37"/>
      <c r="SX90" s="37"/>
      <c r="SY90" s="37"/>
      <c r="SZ90" s="37"/>
      <c r="TA90" s="37"/>
      <c r="TB90" s="37"/>
      <c r="TC90" s="37"/>
      <c r="TD90" s="37"/>
      <c r="TE90" s="37"/>
      <c r="TF90" s="37"/>
      <c r="TG90" s="37"/>
      <c r="TH90" s="37"/>
      <c r="TI90" s="37"/>
      <c r="TJ90" s="37"/>
      <c r="TK90" s="37"/>
      <c r="TL90" s="37"/>
      <c r="TM90" s="37"/>
      <c r="TN90" s="37"/>
      <c r="TO90" s="37"/>
      <c r="TP90" s="37"/>
      <c r="TQ90" s="37"/>
      <c r="TR90" s="37"/>
      <c r="TS90" s="37"/>
      <c r="TT90" s="37"/>
      <c r="TU90" s="37"/>
      <c r="TV90" s="37"/>
      <c r="TW90" s="37"/>
      <c r="TX90" s="37"/>
      <c r="TY90" s="37"/>
      <c r="TZ90" s="37"/>
      <c r="UA90" s="37"/>
      <c r="UB90" s="37"/>
      <c r="UC90" s="37"/>
      <c r="UD90" s="37"/>
      <c r="UE90" s="37"/>
      <c r="UF90" s="37"/>
      <c r="UG90" s="37"/>
      <c r="UH90" s="37"/>
      <c r="UI90" s="37"/>
      <c r="UJ90" s="37"/>
      <c r="UK90" s="37"/>
      <c r="UL90" s="37"/>
      <c r="UM90" s="37"/>
      <c r="UN90" s="37"/>
      <c r="UO90" s="37"/>
      <c r="UP90" s="37"/>
      <c r="UQ90" s="37"/>
      <c r="UR90" s="37"/>
      <c r="US90" s="37"/>
      <c r="UT90" s="37"/>
      <c r="UU90" s="37"/>
      <c r="UV90" s="37"/>
      <c r="UW90" s="37"/>
      <c r="UX90" s="37"/>
      <c r="UY90" s="37"/>
      <c r="UZ90" s="37"/>
      <c r="VA90" s="37"/>
      <c r="VB90" s="37"/>
      <c r="VC90" s="37"/>
      <c r="VD90" s="37"/>
      <c r="VE90" s="37"/>
      <c r="VF90" s="37"/>
      <c r="VG90" s="37"/>
      <c r="VH90" s="37"/>
      <c r="VI90" s="37"/>
      <c r="VJ90" s="37"/>
      <c r="VK90" s="37"/>
      <c r="VL90" s="37"/>
      <c r="VM90" s="37"/>
      <c r="VN90" s="37"/>
      <c r="VO90" s="37"/>
      <c r="VP90" s="37"/>
      <c r="VQ90" s="37"/>
      <c r="VR90" s="37"/>
      <c r="VS90" s="37"/>
      <c r="VT90" s="37"/>
      <c r="VU90" s="37"/>
      <c r="VV90" s="37"/>
      <c r="VW90" s="37"/>
      <c r="VX90" s="37"/>
      <c r="VY90" s="37"/>
      <c r="VZ90" s="37"/>
      <c r="WA90" s="37"/>
      <c r="WB90" s="37"/>
      <c r="WC90" s="37"/>
      <c r="WD90" s="37"/>
      <c r="WE90" s="37"/>
      <c r="WF90" s="37"/>
      <c r="WG90" s="37"/>
      <c r="WH90" s="37"/>
      <c r="WI90" s="37"/>
      <c r="WJ90" s="37"/>
      <c r="WK90" s="37"/>
      <c r="WL90" s="37"/>
      <c r="WM90" s="37"/>
      <c r="WN90" s="37"/>
      <c r="WO90" s="37"/>
      <c r="WP90" s="37"/>
      <c r="WQ90" s="37"/>
      <c r="WR90" s="37"/>
      <c r="WS90" s="37"/>
      <c r="WT90" s="37"/>
      <c r="WU90" s="37"/>
      <c r="WV90" s="37"/>
      <c r="WW90" s="37"/>
      <c r="WX90" s="37"/>
      <c r="WY90" s="37"/>
      <c r="WZ90" s="37"/>
      <c r="XA90" s="37"/>
      <c r="XB90" s="37"/>
      <c r="XC90" s="37"/>
      <c r="XD90" s="37"/>
      <c r="XE90" s="37"/>
      <c r="XF90" s="37"/>
      <c r="XG90" s="37"/>
      <c r="XH90" s="37"/>
      <c r="XI90" s="37"/>
      <c r="XJ90" s="37"/>
      <c r="XK90" s="37"/>
      <c r="XL90" s="37"/>
      <c r="XM90" s="37"/>
      <c r="XN90" s="37"/>
      <c r="XO90" s="37"/>
      <c r="XP90" s="37"/>
      <c r="XQ90" s="37"/>
      <c r="XR90" s="37"/>
      <c r="XS90" s="37"/>
      <c r="XT90" s="37"/>
      <c r="XU90" s="37"/>
      <c r="XV90" s="37"/>
      <c r="XW90" s="37"/>
      <c r="XX90" s="37"/>
      <c r="XY90" s="37"/>
      <c r="XZ90" s="37"/>
      <c r="YA90" s="37"/>
      <c r="YB90" s="37"/>
      <c r="YC90" s="37"/>
      <c r="YD90" s="37"/>
      <c r="YE90" s="37"/>
      <c r="YF90" s="37"/>
      <c r="YG90" s="37"/>
      <c r="YH90" s="37"/>
      <c r="YI90" s="37"/>
      <c r="YJ90" s="37"/>
      <c r="YK90" s="37"/>
      <c r="YL90" s="37"/>
      <c r="YM90" s="37"/>
      <c r="YN90" s="37"/>
      <c r="YO90" s="37"/>
      <c r="YP90" s="37"/>
      <c r="YQ90" s="37"/>
      <c r="YR90" s="37"/>
      <c r="YS90" s="37"/>
      <c r="YT90" s="37"/>
      <c r="YU90" s="37"/>
      <c r="YV90" s="37"/>
      <c r="YW90" s="37"/>
      <c r="YX90" s="37"/>
      <c r="YY90" s="37"/>
      <c r="YZ90" s="37"/>
      <c r="ZA90" s="37"/>
      <c r="ZB90" s="37"/>
      <c r="ZC90" s="37"/>
      <c r="ZD90" s="37"/>
      <c r="ZE90" s="37"/>
      <c r="ZF90" s="37"/>
      <c r="ZG90" s="37"/>
      <c r="ZH90" s="37"/>
      <c r="ZI90" s="37"/>
      <c r="ZJ90" s="37"/>
      <c r="ZK90" s="37"/>
      <c r="ZL90" s="37"/>
      <c r="ZM90" s="37"/>
      <c r="ZN90" s="37"/>
      <c r="ZO90" s="37"/>
      <c r="ZP90" s="37"/>
      <c r="ZQ90" s="37"/>
      <c r="ZR90" s="37"/>
      <c r="ZS90" s="37"/>
      <c r="ZT90" s="37"/>
      <c r="ZU90" s="37"/>
      <c r="ZV90" s="37"/>
      <c r="ZW90" s="37"/>
      <c r="ZX90" s="37"/>
      <c r="ZY90" s="37"/>
      <c r="ZZ90" s="37"/>
      <c r="AAA90" s="37"/>
      <c r="AAB90" s="37"/>
      <c r="AAC90" s="37"/>
      <c r="AAD90" s="37"/>
      <c r="AAE90" s="37"/>
      <c r="AAF90" s="37"/>
      <c r="AAG90" s="37"/>
      <c r="AAH90" s="37"/>
      <c r="AAI90" s="37"/>
      <c r="AAJ90" s="37"/>
      <c r="AAK90" s="37"/>
      <c r="AAL90" s="37"/>
      <c r="AAM90" s="37"/>
      <c r="AAN90" s="37"/>
      <c r="AAO90" s="37"/>
      <c r="AAP90" s="37"/>
      <c r="AAQ90" s="37"/>
      <c r="AAR90" s="37"/>
      <c r="AAS90" s="37"/>
      <c r="AAT90" s="37"/>
      <c r="AAU90" s="37"/>
      <c r="AAV90" s="37"/>
      <c r="AAW90" s="37"/>
      <c r="AAX90" s="37"/>
      <c r="AAY90" s="37"/>
      <c r="AAZ90" s="37"/>
      <c r="ABA90" s="37"/>
      <c r="ABB90" s="37"/>
      <c r="ABC90" s="37"/>
      <c r="ABD90" s="37"/>
      <c r="ABE90" s="37"/>
      <c r="ABF90" s="37"/>
      <c r="ABG90" s="37"/>
      <c r="ABH90" s="37"/>
      <c r="ABI90" s="37"/>
      <c r="ABJ90" s="37"/>
      <c r="ABK90" s="37"/>
      <c r="ABL90" s="37"/>
      <c r="ABM90" s="37"/>
      <c r="ABN90" s="37"/>
      <c r="ABO90" s="37"/>
      <c r="ABP90" s="37"/>
      <c r="ABQ90" s="37"/>
      <c r="ABR90" s="37"/>
      <c r="ABS90" s="37"/>
      <c r="ABT90" s="37"/>
      <c r="ABU90" s="37"/>
      <c r="ABV90" s="37"/>
      <c r="ABW90" s="37"/>
      <c r="ABX90" s="37"/>
      <c r="ABY90" s="37"/>
      <c r="ABZ90" s="37"/>
      <c r="ACA90" s="37"/>
      <c r="ACB90" s="37"/>
      <c r="ACC90" s="37"/>
      <c r="ACD90" s="37"/>
      <c r="ACE90" s="37"/>
      <c r="ACF90" s="37"/>
      <c r="ACG90" s="37"/>
      <c r="ACH90" s="37"/>
      <c r="ACI90" s="37"/>
      <c r="ACJ90" s="37"/>
      <c r="ACK90" s="37"/>
      <c r="ACL90" s="37"/>
      <c r="ACM90" s="37"/>
      <c r="ACN90" s="37"/>
      <c r="ACO90" s="37"/>
      <c r="ACP90" s="37"/>
      <c r="ACQ90" s="37"/>
      <c r="ACR90" s="37"/>
      <c r="ACS90" s="37"/>
      <c r="ACT90" s="37"/>
      <c r="ACU90" s="37"/>
      <c r="ACV90" s="37"/>
      <c r="ACW90" s="37"/>
      <c r="ACX90" s="37"/>
      <c r="ACY90" s="37"/>
      <c r="ACZ90" s="37"/>
      <c r="ADA90" s="37"/>
      <c r="ADB90" s="37"/>
      <c r="ADC90" s="37"/>
      <c r="ADD90" s="37"/>
      <c r="ADE90" s="37"/>
      <c r="ADF90" s="37"/>
      <c r="ADG90" s="37"/>
      <c r="ADH90" s="37"/>
      <c r="ADI90" s="37"/>
      <c r="ADJ90" s="37"/>
      <c r="ADK90" s="37"/>
      <c r="ADL90" s="37"/>
      <c r="ADM90" s="37"/>
      <c r="ADN90" s="37"/>
      <c r="ADO90" s="37"/>
      <c r="ADP90" s="37"/>
      <c r="ADQ90" s="37"/>
      <c r="ADR90" s="37"/>
      <c r="ADS90" s="37"/>
      <c r="ADT90" s="37"/>
      <c r="ADU90" s="37"/>
      <c r="ADV90" s="37"/>
      <c r="ADW90" s="37"/>
      <c r="ADX90" s="37"/>
      <c r="ADY90" s="37"/>
      <c r="ADZ90" s="37"/>
      <c r="AEA90" s="37"/>
      <c r="AEB90" s="37"/>
      <c r="AEC90" s="37"/>
      <c r="AED90" s="37"/>
      <c r="AEE90" s="37"/>
      <c r="AEF90" s="37"/>
      <c r="AEG90" s="37"/>
      <c r="AEH90" s="37"/>
      <c r="AEI90" s="37"/>
      <c r="AEJ90" s="37"/>
      <c r="AEK90" s="37"/>
      <c r="AEL90" s="37"/>
      <c r="AEM90" s="37"/>
      <c r="AEN90" s="37"/>
      <c r="AEO90" s="37"/>
      <c r="AEP90" s="37"/>
      <c r="AEQ90" s="37"/>
      <c r="AER90" s="37"/>
      <c r="AES90" s="37"/>
      <c r="AET90" s="37"/>
      <c r="AEU90" s="37"/>
      <c r="AEV90" s="37"/>
      <c r="AEW90" s="37"/>
      <c r="AEX90" s="37"/>
      <c r="AEY90" s="37"/>
      <c r="AEZ90" s="37"/>
      <c r="AFA90" s="37"/>
      <c r="AFB90" s="37"/>
      <c r="AFC90" s="37"/>
      <c r="AFD90" s="37"/>
      <c r="AFE90" s="37"/>
      <c r="AFF90" s="37"/>
      <c r="AFG90" s="37"/>
      <c r="AFH90" s="37"/>
      <c r="AFI90" s="37"/>
      <c r="AFJ90" s="37"/>
      <c r="AFK90" s="37"/>
      <c r="AFL90" s="37"/>
      <c r="AFM90" s="37"/>
      <c r="AFN90" s="37"/>
      <c r="AFO90" s="37"/>
      <c r="AFP90" s="37"/>
      <c r="AFQ90" s="37"/>
      <c r="AFR90" s="37"/>
      <c r="AFS90" s="37"/>
      <c r="AFT90" s="37"/>
      <c r="AFU90" s="37"/>
      <c r="AFV90" s="37"/>
      <c r="AFW90" s="37"/>
      <c r="AFX90" s="37"/>
      <c r="AFY90" s="37"/>
      <c r="AFZ90" s="37"/>
      <c r="AGA90" s="37"/>
      <c r="AGB90" s="37"/>
      <c r="AGC90" s="37"/>
      <c r="AGD90" s="37"/>
      <c r="AGE90" s="37"/>
      <c r="AGF90" s="37"/>
      <c r="AGG90" s="37"/>
      <c r="AGH90" s="37"/>
      <c r="AGI90" s="37"/>
      <c r="AGJ90" s="37"/>
      <c r="AGK90" s="37"/>
      <c r="AGL90" s="37"/>
      <c r="AGM90" s="37"/>
      <c r="AGN90" s="37"/>
      <c r="AGO90" s="37"/>
      <c r="AGP90" s="37"/>
      <c r="AGQ90" s="37"/>
      <c r="AGR90" s="37"/>
      <c r="AGS90" s="37"/>
      <c r="AGT90" s="37"/>
      <c r="AGU90" s="37"/>
      <c r="AGV90" s="37"/>
      <c r="AGW90" s="37"/>
      <c r="AGX90" s="37"/>
      <c r="AGY90" s="37"/>
      <c r="AGZ90" s="37"/>
      <c r="AHA90" s="37"/>
      <c r="AHB90" s="37"/>
      <c r="AHC90" s="37"/>
      <c r="AHD90" s="37"/>
      <c r="AHE90" s="37"/>
      <c r="AHF90" s="37"/>
      <c r="AHG90" s="37"/>
      <c r="AHH90" s="37"/>
      <c r="AHI90" s="37"/>
      <c r="AHJ90" s="37"/>
      <c r="AHK90" s="37"/>
      <c r="AHL90" s="37"/>
      <c r="AHM90" s="37"/>
      <c r="AHN90" s="37"/>
      <c r="AHO90" s="37"/>
      <c r="AHP90" s="37"/>
      <c r="AHQ90" s="37"/>
      <c r="AHR90" s="37"/>
      <c r="AHS90" s="37"/>
      <c r="AHT90" s="37"/>
      <c r="AHU90" s="37"/>
      <c r="AHV90" s="37"/>
      <c r="AHW90" s="37"/>
      <c r="AHX90" s="37"/>
      <c r="AHY90" s="37"/>
      <c r="AHZ90" s="37"/>
      <c r="AIA90" s="37"/>
      <c r="AIB90" s="37"/>
      <c r="AIC90" s="37"/>
      <c r="AID90" s="37"/>
      <c r="AIE90" s="37"/>
      <c r="AIF90" s="37"/>
      <c r="AIG90" s="37"/>
      <c r="AIH90" s="37"/>
      <c r="AII90" s="37"/>
      <c r="AIJ90" s="37"/>
      <c r="AIK90" s="37"/>
      <c r="AIL90" s="37"/>
      <c r="AIM90" s="37"/>
      <c r="AIN90" s="37"/>
      <c r="AIO90" s="37"/>
      <c r="AIP90" s="37"/>
      <c r="AIQ90" s="37"/>
      <c r="AIR90" s="37"/>
      <c r="AIS90" s="37"/>
      <c r="AIT90" s="37"/>
      <c r="AIU90" s="37"/>
      <c r="AIV90" s="37"/>
      <c r="AIW90" s="37"/>
      <c r="AIX90" s="37"/>
      <c r="AIY90" s="37"/>
      <c r="AIZ90" s="37"/>
      <c r="AJA90" s="37"/>
      <c r="AJB90" s="37"/>
      <c r="AJC90" s="37"/>
      <c r="AJD90" s="37"/>
      <c r="AJE90" s="37"/>
      <c r="AJF90" s="37"/>
      <c r="AJG90" s="37"/>
      <c r="AJH90" s="37"/>
      <c r="AJI90" s="37"/>
      <c r="AJJ90" s="37"/>
      <c r="AJK90" s="37"/>
      <c r="AJL90" s="37"/>
      <c r="AJM90" s="37"/>
      <c r="AJN90" s="37"/>
      <c r="AJO90" s="37"/>
      <c r="AJP90" s="37"/>
      <c r="AJQ90" s="37"/>
      <c r="AJR90" s="37"/>
      <c r="AJS90" s="37"/>
      <c r="AJT90" s="37"/>
      <c r="AJU90" s="37"/>
      <c r="AJV90" s="37"/>
      <c r="AJW90" s="37"/>
      <c r="AJX90" s="37"/>
      <c r="AJY90" s="37"/>
      <c r="AJZ90" s="37"/>
      <c r="AKA90" s="37"/>
      <c r="AKB90" s="37"/>
      <c r="AKC90" s="37"/>
      <c r="AKD90" s="37"/>
      <c r="AKE90" s="37"/>
      <c r="AKF90" s="37"/>
      <c r="AKG90" s="37"/>
      <c r="AKH90" s="37"/>
      <c r="AKI90" s="37"/>
      <c r="AKJ90" s="37"/>
      <c r="AKK90" s="37"/>
      <c r="AKL90" s="37"/>
      <c r="AKM90" s="37"/>
      <c r="AKN90" s="37"/>
      <c r="AKO90" s="37"/>
      <c r="AKP90" s="37"/>
      <c r="AKQ90" s="37"/>
      <c r="AKR90" s="37"/>
      <c r="AKS90" s="37"/>
      <c r="AKT90" s="37"/>
      <c r="AKU90" s="37"/>
      <c r="AKV90" s="37"/>
      <c r="AKW90" s="37"/>
      <c r="AKX90" s="37"/>
      <c r="AKY90" s="37"/>
      <c r="AKZ90" s="37"/>
      <c r="ALA90" s="37"/>
      <c r="ALB90" s="37"/>
      <c r="ALC90" s="37"/>
      <c r="ALD90" s="37"/>
      <c r="ALE90" s="37"/>
      <c r="ALF90" s="37"/>
      <c r="ALG90" s="37"/>
      <c r="ALH90" s="37"/>
      <c r="ALI90" s="37"/>
      <c r="ALJ90" s="37"/>
      <c r="ALK90" s="37"/>
      <c r="ALL90" s="37"/>
      <c r="ALM90" s="37"/>
      <c r="ALN90" s="37"/>
      <c r="ALO90" s="37"/>
      <c r="ALP90" s="37"/>
      <c r="ALQ90" s="37"/>
      <c r="ALR90" s="37"/>
      <c r="ALS90" s="37"/>
      <c r="ALT90" s="37"/>
      <c r="ALU90" s="37"/>
      <c r="ALV90" s="37"/>
      <c r="ALW90" s="37"/>
      <c r="ALX90" s="37"/>
      <c r="ALY90" s="37"/>
      <c r="ALZ90" s="37"/>
      <c r="AMA90" s="37"/>
      <c r="AMB90" s="37"/>
      <c r="AMC90" s="37"/>
      <c r="AMD90" s="37"/>
      <c r="AME90" s="37"/>
      <c r="AMF90" s="37"/>
      <c r="AMG90" s="37"/>
      <c r="AMH90" s="37"/>
      <c r="AMI90" s="37"/>
      <c r="AMJ90" s="37"/>
      <c r="AMK90" s="37"/>
    </row>
    <row r="91" spans="1:1025" s="36" customFormat="1" x14ac:dyDescent="0.2">
      <c r="A91" s="46"/>
      <c r="B91" s="46"/>
      <c r="C91" s="46"/>
      <c r="D91" s="46"/>
      <c r="E91" s="42"/>
      <c r="F91" s="43"/>
      <c r="G91" s="46"/>
      <c r="H91" s="46"/>
      <c r="I91" s="46"/>
      <c r="J91" s="46"/>
      <c r="K91" s="43"/>
      <c r="L91" s="43"/>
      <c r="M91" s="39"/>
      <c r="N91" s="39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37"/>
      <c r="HJ91" s="37"/>
      <c r="HK91" s="37"/>
      <c r="HL91" s="37"/>
      <c r="HM91" s="37"/>
      <c r="HN91" s="37"/>
      <c r="HO91" s="37"/>
      <c r="HP91" s="37"/>
      <c r="HQ91" s="37"/>
      <c r="HR91" s="37"/>
      <c r="HS91" s="37"/>
      <c r="HT91" s="37"/>
      <c r="HU91" s="37"/>
      <c r="HV91" s="37"/>
      <c r="HW91" s="37"/>
      <c r="HX91" s="37"/>
      <c r="HY91" s="37"/>
      <c r="HZ91" s="37"/>
      <c r="IA91" s="37"/>
      <c r="IB91" s="37"/>
      <c r="IC91" s="37"/>
      <c r="ID91" s="37"/>
      <c r="IE91" s="37"/>
      <c r="IF91" s="37"/>
      <c r="IG91" s="37"/>
      <c r="IH91" s="37"/>
      <c r="II91" s="37"/>
      <c r="IJ91" s="37"/>
      <c r="IK91" s="37"/>
      <c r="IL91" s="37"/>
      <c r="IM91" s="37"/>
      <c r="IN91" s="37"/>
      <c r="IO91" s="37"/>
      <c r="IP91" s="37"/>
      <c r="IQ91" s="37"/>
      <c r="IR91" s="37"/>
      <c r="IS91" s="37"/>
      <c r="IT91" s="37"/>
      <c r="IU91" s="37"/>
      <c r="IV91" s="37"/>
      <c r="IW91" s="37"/>
      <c r="IX91" s="37"/>
      <c r="IY91" s="37"/>
      <c r="IZ91" s="37"/>
      <c r="JA91" s="37"/>
      <c r="JB91" s="37"/>
      <c r="JC91" s="37"/>
      <c r="JD91" s="37"/>
      <c r="JE91" s="37"/>
      <c r="JF91" s="37"/>
      <c r="JG91" s="37"/>
      <c r="JH91" s="37"/>
      <c r="JI91" s="37"/>
      <c r="JJ91" s="37"/>
      <c r="JK91" s="37"/>
      <c r="JL91" s="37"/>
      <c r="JM91" s="37"/>
      <c r="JN91" s="37"/>
      <c r="JO91" s="37"/>
      <c r="JP91" s="37"/>
      <c r="JQ91" s="37"/>
      <c r="JR91" s="37"/>
      <c r="JS91" s="37"/>
      <c r="JT91" s="37"/>
      <c r="JU91" s="37"/>
      <c r="JV91" s="37"/>
      <c r="JW91" s="37"/>
      <c r="JX91" s="37"/>
      <c r="JY91" s="37"/>
      <c r="JZ91" s="37"/>
      <c r="KA91" s="37"/>
      <c r="KB91" s="37"/>
      <c r="KC91" s="37"/>
      <c r="KD91" s="37"/>
      <c r="KE91" s="37"/>
      <c r="KF91" s="37"/>
      <c r="KG91" s="37"/>
      <c r="KH91" s="37"/>
      <c r="KI91" s="37"/>
      <c r="KJ91" s="37"/>
      <c r="KK91" s="37"/>
      <c r="KL91" s="37"/>
      <c r="KM91" s="37"/>
      <c r="KN91" s="37"/>
      <c r="KO91" s="37"/>
      <c r="KP91" s="37"/>
      <c r="KQ91" s="37"/>
      <c r="KR91" s="37"/>
      <c r="KS91" s="37"/>
      <c r="KT91" s="37"/>
      <c r="KU91" s="37"/>
      <c r="KV91" s="37"/>
      <c r="KW91" s="37"/>
      <c r="KX91" s="37"/>
      <c r="KY91" s="37"/>
      <c r="KZ91" s="37"/>
      <c r="LA91" s="37"/>
      <c r="LB91" s="37"/>
      <c r="LC91" s="37"/>
      <c r="LD91" s="37"/>
      <c r="LE91" s="37"/>
      <c r="LF91" s="37"/>
      <c r="LG91" s="37"/>
      <c r="LH91" s="37"/>
      <c r="LI91" s="37"/>
      <c r="LJ91" s="37"/>
      <c r="LK91" s="37"/>
      <c r="LL91" s="37"/>
      <c r="LM91" s="37"/>
      <c r="LN91" s="37"/>
      <c r="LO91" s="37"/>
      <c r="LP91" s="37"/>
      <c r="LQ91" s="37"/>
      <c r="LR91" s="37"/>
      <c r="LS91" s="37"/>
      <c r="LT91" s="37"/>
      <c r="LU91" s="37"/>
      <c r="LV91" s="37"/>
      <c r="LW91" s="37"/>
      <c r="LX91" s="37"/>
      <c r="LY91" s="37"/>
      <c r="LZ91" s="37"/>
      <c r="MA91" s="37"/>
      <c r="MB91" s="37"/>
      <c r="MC91" s="37"/>
      <c r="MD91" s="37"/>
      <c r="ME91" s="37"/>
      <c r="MF91" s="37"/>
      <c r="MG91" s="37"/>
      <c r="MH91" s="37"/>
      <c r="MI91" s="37"/>
      <c r="MJ91" s="37"/>
      <c r="MK91" s="37"/>
      <c r="ML91" s="37"/>
      <c r="MM91" s="37"/>
      <c r="MN91" s="37"/>
      <c r="MO91" s="37"/>
      <c r="MP91" s="37"/>
      <c r="MQ91" s="37"/>
      <c r="MR91" s="37"/>
      <c r="MS91" s="37"/>
      <c r="MT91" s="37"/>
      <c r="MU91" s="37"/>
      <c r="MV91" s="37"/>
      <c r="MW91" s="37"/>
      <c r="MX91" s="37"/>
      <c r="MY91" s="37"/>
      <c r="MZ91" s="37"/>
      <c r="NA91" s="37"/>
      <c r="NB91" s="37"/>
      <c r="NC91" s="37"/>
      <c r="ND91" s="37"/>
      <c r="NE91" s="37"/>
      <c r="NF91" s="37"/>
      <c r="NG91" s="37"/>
      <c r="NH91" s="37"/>
      <c r="NI91" s="37"/>
      <c r="NJ91" s="37"/>
      <c r="NK91" s="37"/>
      <c r="NL91" s="37"/>
      <c r="NM91" s="37"/>
      <c r="NN91" s="37"/>
      <c r="NO91" s="37"/>
      <c r="NP91" s="37"/>
      <c r="NQ91" s="37"/>
      <c r="NR91" s="37"/>
      <c r="NS91" s="37"/>
      <c r="NT91" s="37"/>
      <c r="NU91" s="37"/>
      <c r="NV91" s="37"/>
      <c r="NW91" s="37"/>
      <c r="NX91" s="37"/>
      <c r="NY91" s="37"/>
      <c r="NZ91" s="37"/>
      <c r="OA91" s="37"/>
      <c r="OB91" s="37"/>
      <c r="OC91" s="37"/>
      <c r="OD91" s="37"/>
      <c r="OE91" s="37"/>
      <c r="OF91" s="37"/>
      <c r="OG91" s="37"/>
      <c r="OH91" s="37"/>
      <c r="OI91" s="37"/>
      <c r="OJ91" s="37"/>
      <c r="OK91" s="37"/>
      <c r="OL91" s="37"/>
      <c r="OM91" s="37"/>
      <c r="ON91" s="37"/>
      <c r="OO91" s="37"/>
      <c r="OP91" s="37"/>
      <c r="OQ91" s="37"/>
      <c r="OR91" s="37"/>
      <c r="OS91" s="37"/>
      <c r="OT91" s="37"/>
      <c r="OU91" s="37"/>
      <c r="OV91" s="37"/>
      <c r="OW91" s="37"/>
      <c r="OX91" s="37"/>
      <c r="OY91" s="37"/>
      <c r="OZ91" s="37"/>
      <c r="PA91" s="37"/>
      <c r="PB91" s="37"/>
      <c r="PC91" s="37"/>
      <c r="PD91" s="37"/>
      <c r="PE91" s="37"/>
      <c r="PF91" s="37"/>
      <c r="PG91" s="37"/>
      <c r="PH91" s="37"/>
      <c r="PI91" s="37"/>
      <c r="PJ91" s="37"/>
      <c r="PK91" s="37"/>
      <c r="PL91" s="37"/>
      <c r="PM91" s="37"/>
      <c r="PN91" s="37"/>
      <c r="PO91" s="37"/>
      <c r="PP91" s="37"/>
      <c r="PQ91" s="37"/>
      <c r="PR91" s="37"/>
      <c r="PS91" s="37"/>
      <c r="PT91" s="37"/>
      <c r="PU91" s="37"/>
      <c r="PV91" s="37"/>
      <c r="PW91" s="37"/>
      <c r="PX91" s="37"/>
      <c r="PY91" s="37"/>
      <c r="PZ91" s="37"/>
      <c r="QA91" s="37"/>
      <c r="QB91" s="37"/>
      <c r="QC91" s="37"/>
      <c r="QD91" s="37"/>
      <c r="QE91" s="37"/>
      <c r="QF91" s="37"/>
      <c r="QG91" s="37"/>
      <c r="QH91" s="37"/>
      <c r="QI91" s="37"/>
      <c r="QJ91" s="37"/>
      <c r="QK91" s="37"/>
      <c r="QL91" s="37"/>
      <c r="QM91" s="37"/>
      <c r="QN91" s="37"/>
      <c r="QO91" s="37"/>
      <c r="QP91" s="37"/>
      <c r="QQ91" s="37"/>
      <c r="QR91" s="37"/>
      <c r="QS91" s="37"/>
      <c r="QT91" s="37"/>
      <c r="QU91" s="37"/>
      <c r="QV91" s="37"/>
      <c r="QW91" s="37"/>
      <c r="QX91" s="37"/>
      <c r="QY91" s="37"/>
      <c r="QZ91" s="37"/>
      <c r="RA91" s="37"/>
      <c r="RB91" s="37"/>
      <c r="RC91" s="37"/>
      <c r="RD91" s="37"/>
      <c r="RE91" s="37"/>
      <c r="RF91" s="37"/>
      <c r="RG91" s="37"/>
      <c r="RH91" s="37"/>
      <c r="RI91" s="37"/>
      <c r="RJ91" s="37"/>
      <c r="RK91" s="37"/>
      <c r="RL91" s="37"/>
      <c r="RM91" s="37"/>
      <c r="RN91" s="37"/>
      <c r="RO91" s="37"/>
      <c r="RP91" s="37"/>
      <c r="RQ91" s="37"/>
      <c r="RR91" s="37"/>
      <c r="RS91" s="37"/>
      <c r="RT91" s="37"/>
      <c r="RU91" s="37"/>
      <c r="RV91" s="37"/>
      <c r="RW91" s="37"/>
      <c r="RX91" s="37"/>
      <c r="RY91" s="37"/>
      <c r="RZ91" s="37"/>
      <c r="SA91" s="37"/>
      <c r="SB91" s="37"/>
      <c r="SC91" s="37"/>
      <c r="SD91" s="37"/>
      <c r="SE91" s="37"/>
      <c r="SF91" s="37"/>
      <c r="SG91" s="37"/>
      <c r="SH91" s="37"/>
      <c r="SI91" s="37"/>
      <c r="SJ91" s="37"/>
      <c r="SK91" s="37"/>
      <c r="SL91" s="37"/>
      <c r="SM91" s="37"/>
      <c r="SN91" s="37"/>
      <c r="SO91" s="37"/>
      <c r="SP91" s="37"/>
      <c r="SQ91" s="37"/>
      <c r="SR91" s="37"/>
      <c r="SS91" s="37"/>
      <c r="ST91" s="37"/>
      <c r="SU91" s="37"/>
      <c r="SV91" s="37"/>
      <c r="SW91" s="37"/>
      <c r="SX91" s="37"/>
      <c r="SY91" s="37"/>
      <c r="SZ91" s="37"/>
      <c r="TA91" s="37"/>
      <c r="TB91" s="37"/>
      <c r="TC91" s="37"/>
      <c r="TD91" s="37"/>
      <c r="TE91" s="37"/>
      <c r="TF91" s="37"/>
      <c r="TG91" s="37"/>
      <c r="TH91" s="37"/>
      <c r="TI91" s="37"/>
      <c r="TJ91" s="37"/>
      <c r="TK91" s="37"/>
      <c r="TL91" s="37"/>
      <c r="TM91" s="37"/>
      <c r="TN91" s="37"/>
      <c r="TO91" s="37"/>
      <c r="TP91" s="37"/>
      <c r="TQ91" s="37"/>
      <c r="TR91" s="37"/>
      <c r="TS91" s="37"/>
      <c r="TT91" s="37"/>
      <c r="TU91" s="37"/>
      <c r="TV91" s="37"/>
      <c r="TW91" s="37"/>
      <c r="TX91" s="37"/>
      <c r="TY91" s="37"/>
      <c r="TZ91" s="37"/>
      <c r="UA91" s="37"/>
      <c r="UB91" s="37"/>
      <c r="UC91" s="37"/>
      <c r="UD91" s="37"/>
      <c r="UE91" s="37"/>
      <c r="UF91" s="37"/>
      <c r="UG91" s="37"/>
      <c r="UH91" s="37"/>
      <c r="UI91" s="37"/>
      <c r="UJ91" s="37"/>
      <c r="UK91" s="37"/>
      <c r="UL91" s="37"/>
      <c r="UM91" s="37"/>
      <c r="UN91" s="37"/>
      <c r="UO91" s="37"/>
      <c r="UP91" s="37"/>
      <c r="UQ91" s="37"/>
      <c r="UR91" s="37"/>
      <c r="US91" s="37"/>
      <c r="UT91" s="37"/>
      <c r="UU91" s="37"/>
      <c r="UV91" s="37"/>
      <c r="UW91" s="37"/>
      <c r="UX91" s="37"/>
      <c r="UY91" s="37"/>
      <c r="UZ91" s="37"/>
      <c r="VA91" s="37"/>
      <c r="VB91" s="37"/>
      <c r="VC91" s="37"/>
      <c r="VD91" s="37"/>
      <c r="VE91" s="37"/>
      <c r="VF91" s="37"/>
      <c r="VG91" s="37"/>
      <c r="VH91" s="37"/>
      <c r="VI91" s="37"/>
      <c r="VJ91" s="37"/>
      <c r="VK91" s="37"/>
      <c r="VL91" s="37"/>
      <c r="VM91" s="37"/>
      <c r="VN91" s="37"/>
      <c r="VO91" s="37"/>
      <c r="VP91" s="37"/>
      <c r="VQ91" s="37"/>
      <c r="VR91" s="37"/>
      <c r="VS91" s="37"/>
      <c r="VT91" s="37"/>
      <c r="VU91" s="37"/>
      <c r="VV91" s="37"/>
      <c r="VW91" s="37"/>
      <c r="VX91" s="37"/>
      <c r="VY91" s="37"/>
      <c r="VZ91" s="37"/>
      <c r="WA91" s="37"/>
      <c r="WB91" s="37"/>
      <c r="WC91" s="37"/>
      <c r="WD91" s="37"/>
      <c r="WE91" s="37"/>
      <c r="WF91" s="37"/>
      <c r="WG91" s="37"/>
      <c r="WH91" s="37"/>
      <c r="WI91" s="37"/>
      <c r="WJ91" s="37"/>
      <c r="WK91" s="37"/>
      <c r="WL91" s="37"/>
      <c r="WM91" s="37"/>
      <c r="WN91" s="37"/>
      <c r="WO91" s="37"/>
      <c r="WP91" s="37"/>
      <c r="WQ91" s="37"/>
      <c r="WR91" s="37"/>
      <c r="WS91" s="37"/>
      <c r="WT91" s="37"/>
      <c r="WU91" s="37"/>
      <c r="WV91" s="37"/>
      <c r="WW91" s="37"/>
      <c r="WX91" s="37"/>
      <c r="WY91" s="37"/>
      <c r="WZ91" s="37"/>
      <c r="XA91" s="37"/>
      <c r="XB91" s="37"/>
      <c r="XC91" s="37"/>
      <c r="XD91" s="37"/>
      <c r="XE91" s="37"/>
      <c r="XF91" s="37"/>
      <c r="XG91" s="37"/>
      <c r="XH91" s="37"/>
      <c r="XI91" s="37"/>
      <c r="XJ91" s="37"/>
      <c r="XK91" s="37"/>
      <c r="XL91" s="37"/>
      <c r="XM91" s="37"/>
      <c r="XN91" s="37"/>
      <c r="XO91" s="37"/>
      <c r="XP91" s="37"/>
      <c r="XQ91" s="37"/>
      <c r="XR91" s="37"/>
      <c r="XS91" s="37"/>
      <c r="XT91" s="37"/>
      <c r="XU91" s="37"/>
      <c r="XV91" s="37"/>
      <c r="XW91" s="37"/>
      <c r="XX91" s="37"/>
      <c r="XY91" s="37"/>
      <c r="XZ91" s="37"/>
      <c r="YA91" s="37"/>
      <c r="YB91" s="37"/>
      <c r="YC91" s="37"/>
      <c r="YD91" s="37"/>
      <c r="YE91" s="37"/>
      <c r="YF91" s="37"/>
      <c r="YG91" s="37"/>
      <c r="YH91" s="37"/>
      <c r="YI91" s="37"/>
      <c r="YJ91" s="37"/>
      <c r="YK91" s="37"/>
      <c r="YL91" s="37"/>
      <c r="YM91" s="37"/>
      <c r="YN91" s="37"/>
      <c r="YO91" s="37"/>
      <c r="YP91" s="37"/>
      <c r="YQ91" s="37"/>
      <c r="YR91" s="37"/>
      <c r="YS91" s="37"/>
      <c r="YT91" s="37"/>
      <c r="YU91" s="37"/>
      <c r="YV91" s="37"/>
      <c r="YW91" s="37"/>
      <c r="YX91" s="37"/>
      <c r="YY91" s="37"/>
      <c r="YZ91" s="37"/>
      <c r="ZA91" s="37"/>
      <c r="ZB91" s="37"/>
      <c r="ZC91" s="37"/>
      <c r="ZD91" s="37"/>
      <c r="ZE91" s="37"/>
      <c r="ZF91" s="37"/>
      <c r="ZG91" s="37"/>
      <c r="ZH91" s="37"/>
      <c r="ZI91" s="37"/>
      <c r="ZJ91" s="37"/>
      <c r="ZK91" s="37"/>
      <c r="ZL91" s="37"/>
      <c r="ZM91" s="37"/>
      <c r="ZN91" s="37"/>
      <c r="ZO91" s="37"/>
      <c r="ZP91" s="37"/>
      <c r="ZQ91" s="37"/>
      <c r="ZR91" s="37"/>
      <c r="ZS91" s="37"/>
      <c r="ZT91" s="37"/>
      <c r="ZU91" s="37"/>
      <c r="ZV91" s="37"/>
      <c r="ZW91" s="37"/>
      <c r="ZX91" s="37"/>
      <c r="ZY91" s="37"/>
      <c r="ZZ91" s="37"/>
      <c r="AAA91" s="37"/>
      <c r="AAB91" s="37"/>
      <c r="AAC91" s="37"/>
      <c r="AAD91" s="37"/>
      <c r="AAE91" s="37"/>
      <c r="AAF91" s="37"/>
      <c r="AAG91" s="37"/>
      <c r="AAH91" s="37"/>
      <c r="AAI91" s="37"/>
      <c r="AAJ91" s="37"/>
      <c r="AAK91" s="37"/>
      <c r="AAL91" s="37"/>
      <c r="AAM91" s="37"/>
      <c r="AAN91" s="37"/>
      <c r="AAO91" s="37"/>
      <c r="AAP91" s="37"/>
      <c r="AAQ91" s="37"/>
      <c r="AAR91" s="37"/>
      <c r="AAS91" s="37"/>
      <c r="AAT91" s="37"/>
      <c r="AAU91" s="37"/>
      <c r="AAV91" s="37"/>
      <c r="AAW91" s="37"/>
      <c r="AAX91" s="37"/>
      <c r="AAY91" s="37"/>
      <c r="AAZ91" s="37"/>
      <c r="ABA91" s="37"/>
      <c r="ABB91" s="37"/>
      <c r="ABC91" s="37"/>
      <c r="ABD91" s="37"/>
      <c r="ABE91" s="37"/>
      <c r="ABF91" s="37"/>
      <c r="ABG91" s="37"/>
      <c r="ABH91" s="37"/>
      <c r="ABI91" s="37"/>
      <c r="ABJ91" s="37"/>
      <c r="ABK91" s="37"/>
      <c r="ABL91" s="37"/>
      <c r="ABM91" s="37"/>
      <c r="ABN91" s="37"/>
      <c r="ABO91" s="37"/>
      <c r="ABP91" s="37"/>
      <c r="ABQ91" s="37"/>
      <c r="ABR91" s="37"/>
      <c r="ABS91" s="37"/>
      <c r="ABT91" s="37"/>
      <c r="ABU91" s="37"/>
      <c r="ABV91" s="37"/>
      <c r="ABW91" s="37"/>
      <c r="ABX91" s="37"/>
      <c r="ABY91" s="37"/>
      <c r="ABZ91" s="37"/>
      <c r="ACA91" s="37"/>
      <c r="ACB91" s="37"/>
      <c r="ACC91" s="37"/>
      <c r="ACD91" s="37"/>
      <c r="ACE91" s="37"/>
      <c r="ACF91" s="37"/>
      <c r="ACG91" s="37"/>
      <c r="ACH91" s="37"/>
      <c r="ACI91" s="37"/>
      <c r="ACJ91" s="37"/>
      <c r="ACK91" s="37"/>
      <c r="ACL91" s="37"/>
      <c r="ACM91" s="37"/>
      <c r="ACN91" s="37"/>
      <c r="ACO91" s="37"/>
      <c r="ACP91" s="37"/>
      <c r="ACQ91" s="37"/>
      <c r="ACR91" s="37"/>
      <c r="ACS91" s="37"/>
      <c r="ACT91" s="37"/>
      <c r="ACU91" s="37"/>
      <c r="ACV91" s="37"/>
      <c r="ACW91" s="37"/>
      <c r="ACX91" s="37"/>
      <c r="ACY91" s="37"/>
      <c r="ACZ91" s="37"/>
      <c r="ADA91" s="37"/>
      <c r="ADB91" s="37"/>
      <c r="ADC91" s="37"/>
      <c r="ADD91" s="37"/>
      <c r="ADE91" s="37"/>
      <c r="ADF91" s="37"/>
      <c r="ADG91" s="37"/>
      <c r="ADH91" s="37"/>
      <c r="ADI91" s="37"/>
      <c r="ADJ91" s="37"/>
      <c r="ADK91" s="37"/>
      <c r="ADL91" s="37"/>
      <c r="ADM91" s="37"/>
      <c r="ADN91" s="37"/>
      <c r="ADO91" s="37"/>
      <c r="ADP91" s="37"/>
      <c r="ADQ91" s="37"/>
      <c r="ADR91" s="37"/>
      <c r="ADS91" s="37"/>
      <c r="ADT91" s="37"/>
      <c r="ADU91" s="37"/>
      <c r="ADV91" s="37"/>
      <c r="ADW91" s="37"/>
      <c r="ADX91" s="37"/>
      <c r="ADY91" s="37"/>
      <c r="ADZ91" s="37"/>
      <c r="AEA91" s="37"/>
      <c r="AEB91" s="37"/>
      <c r="AEC91" s="37"/>
      <c r="AED91" s="37"/>
      <c r="AEE91" s="37"/>
      <c r="AEF91" s="37"/>
      <c r="AEG91" s="37"/>
      <c r="AEH91" s="37"/>
      <c r="AEI91" s="37"/>
      <c r="AEJ91" s="37"/>
      <c r="AEK91" s="37"/>
      <c r="AEL91" s="37"/>
      <c r="AEM91" s="37"/>
      <c r="AEN91" s="37"/>
      <c r="AEO91" s="37"/>
      <c r="AEP91" s="37"/>
      <c r="AEQ91" s="37"/>
      <c r="AER91" s="37"/>
      <c r="AES91" s="37"/>
      <c r="AET91" s="37"/>
      <c r="AEU91" s="37"/>
      <c r="AEV91" s="37"/>
      <c r="AEW91" s="37"/>
      <c r="AEX91" s="37"/>
      <c r="AEY91" s="37"/>
      <c r="AEZ91" s="37"/>
      <c r="AFA91" s="37"/>
      <c r="AFB91" s="37"/>
      <c r="AFC91" s="37"/>
      <c r="AFD91" s="37"/>
      <c r="AFE91" s="37"/>
      <c r="AFF91" s="37"/>
      <c r="AFG91" s="37"/>
      <c r="AFH91" s="37"/>
      <c r="AFI91" s="37"/>
      <c r="AFJ91" s="37"/>
      <c r="AFK91" s="37"/>
      <c r="AFL91" s="37"/>
      <c r="AFM91" s="37"/>
      <c r="AFN91" s="37"/>
      <c r="AFO91" s="37"/>
      <c r="AFP91" s="37"/>
      <c r="AFQ91" s="37"/>
      <c r="AFR91" s="37"/>
      <c r="AFS91" s="37"/>
      <c r="AFT91" s="37"/>
      <c r="AFU91" s="37"/>
      <c r="AFV91" s="37"/>
      <c r="AFW91" s="37"/>
      <c r="AFX91" s="37"/>
      <c r="AFY91" s="37"/>
      <c r="AFZ91" s="37"/>
      <c r="AGA91" s="37"/>
      <c r="AGB91" s="37"/>
      <c r="AGC91" s="37"/>
      <c r="AGD91" s="37"/>
      <c r="AGE91" s="37"/>
      <c r="AGF91" s="37"/>
      <c r="AGG91" s="37"/>
      <c r="AGH91" s="37"/>
      <c r="AGI91" s="37"/>
      <c r="AGJ91" s="37"/>
      <c r="AGK91" s="37"/>
      <c r="AGL91" s="37"/>
      <c r="AGM91" s="37"/>
      <c r="AGN91" s="37"/>
      <c r="AGO91" s="37"/>
      <c r="AGP91" s="37"/>
      <c r="AGQ91" s="37"/>
      <c r="AGR91" s="37"/>
      <c r="AGS91" s="37"/>
      <c r="AGT91" s="37"/>
      <c r="AGU91" s="37"/>
      <c r="AGV91" s="37"/>
      <c r="AGW91" s="37"/>
      <c r="AGX91" s="37"/>
      <c r="AGY91" s="37"/>
      <c r="AGZ91" s="37"/>
      <c r="AHA91" s="37"/>
      <c r="AHB91" s="37"/>
      <c r="AHC91" s="37"/>
      <c r="AHD91" s="37"/>
      <c r="AHE91" s="37"/>
      <c r="AHF91" s="37"/>
      <c r="AHG91" s="37"/>
      <c r="AHH91" s="37"/>
      <c r="AHI91" s="37"/>
      <c r="AHJ91" s="37"/>
      <c r="AHK91" s="37"/>
      <c r="AHL91" s="37"/>
      <c r="AHM91" s="37"/>
      <c r="AHN91" s="37"/>
      <c r="AHO91" s="37"/>
      <c r="AHP91" s="37"/>
      <c r="AHQ91" s="37"/>
      <c r="AHR91" s="37"/>
      <c r="AHS91" s="37"/>
      <c r="AHT91" s="37"/>
      <c r="AHU91" s="37"/>
      <c r="AHV91" s="37"/>
      <c r="AHW91" s="37"/>
      <c r="AHX91" s="37"/>
      <c r="AHY91" s="37"/>
      <c r="AHZ91" s="37"/>
      <c r="AIA91" s="37"/>
      <c r="AIB91" s="37"/>
      <c r="AIC91" s="37"/>
      <c r="AID91" s="37"/>
      <c r="AIE91" s="37"/>
      <c r="AIF91" s="37"/>
      <c r="AIG91" s="37"/>
      <c r="AIH91" s="37"/>
      <c r="AII91" s="37"/>
      <c r="AIJ91" s="37"/>
      <c r="AIK91" s="37"/>
      <c r="AIL91" s="37"/>
      <c r="AIM91" s="37"/>
      <c r="AIN91" s="37"/>
      <c r="AIO91" s="37"/>
      <c r="AIP91" s="37"/>
      <c r="AIQ91" s="37"/>
      <c r="AIR91" s="37"/>
      <c r="AIS91" s="37"/>
      <c r="AIT91" s="37"/>
      <c r="AIU91" s="37"/>
      <c r="AIV91" s="37"/>
      <c r="AIW91" s="37"/>
      <c r="AIX91" s="37"/>
      <c r="AIY91" s="37"/>
      <c r="AIZ91" s="37"/>
      <c r="AJA91" s="37"/>
      <c r="AJB91" s="37"/>
      <c r="AJC91" s="37"/>
      <c r="AJD91" s="37"/>
      <c r="AJE91" s="37"/>
      <c r="AJF91" s="37"/>
      <c r="AJG91" s="37"/>
      <c r="AJH91" s="37"/>
      <c r="AJI91" s="37"/>
      <c r="AJJ91" s="37"/>
      <c r="AJK91" s="37"/>
      <c r="AJL91" s="37"/>
      <c r="AJM91" s="37"/>
      <c r="AJN91" s="37"/>
      <c r="AJO91" s="37"/>
      <c r="AJP91" s="37"/>
      <c r="AJQ91" s="37"/>
      <c r="AJR91" s="37"/>
      <c r="AJS91" s="37"/>
      <c r="AJT91" s="37"/>
      <c r="AJU91" s="37"/>
      <c r="AJV91" s="37"/>
      <c r="AJW91" s="37"/>
      <c r="AJX91" s="37"/>
      <c r="AJY91" s="37"/>
      <c r="AJZ91" s="37"/>
      <c r="AKA91" s="37"/>
      <c r="AKB91" s="37"/>
      <c r="AKC91" s="37"/>
      <c r="AKD91" s="37"/>
      <c r="AKE91" s="37"/>
      <c r="AKF91" s="37"/>
      <c r="AKG91" s="37"/>
      <c r="AKH91" s="37"/>
      <c r="AKI91" s="37"/>
      <c r="AKJ91" s="37"/>
      <c r="AKK91" s="37"/>
      <c r="AKL91" s="37"/>
      <c r="AKM91" s="37"/>
      <c r="AKN91" s="37"/>
      <c r="AKO91" s="37"/>
      <c r="AKP91" s="37"/>
      <c r="AKQ91" s="37"/>
      <c r="AKR91" s="37"/>
      <c r="AKS91" s="37"/>
      <c r="AKT91" s="37"/>
      <c r="AKU91" s="37"/>
      <c r="AKV91" s="37"/>
      <c r="AKW91" s="37"/>
      <c r="AKX91" s="37"/>
      <c r="AKY91" s="37"/>
      <c r="AKZ91" s="37"/>
      <c r="ALA91" s="37"/>
      <c r="ALB91" s="37"/>
      <c r="ALC91" s="37"/>
      <c r="ALD91" s="37"/>
      <c r="ALE91" s="37"/>
      <c r="ALF91" s="37"/>
      <c r="ALG91" s="37"/>
      <c r="ALH91" s="37"/>
      <c r="ALI91" s="37"/>
      <c r="ALJ91" s="37"/>
      <c r="ALK91" s="37"/>
      <c r="ALL91" s="37"/>
      <c r="ALM91" s="37"/>
      <c r="ALN91" s="37"/>
      <c r="ALO91" s="37"/>
      <c r="ALP91" s="37"/>
      <c r="ALQ91" s="37"/>
      <c r="ALR91" s="37"/>
      <c r="ALS91" s="37"/>
      <c r="ALT91" s="37"/>
      <c r="ALU91" s="37"/>
      <c r="ALV91" s="37"/>
      <c r="ALW91" s="37"/>
      <c r="ALX91" s="37"/>
      <c r="ALY91" s="37"/>
      <c r="ALZ91" s="37"/>
      <c r="AMA91" s="37"/>
      <c r="AMB91" s="37"/>
      <c r="AMC91" s="37"/>
      <c r="AMD91" s="37"/>
      <c r="AME91" s="37"/>
      <c r="AMF91" s="37"/>
      <c r="AMG91" s="37"/>
      <c r="AMH91" s="37"/>
      <c r="AMI91" s="37"/>
      <c r="AMJ91" s="37"/>
      <c r="AMK91" s="37"/>
    </row>
  </sheetData>
  <mergeCells count="110">
    <mergeCell ref="G86:J86"/>
    <mergeCell ref="G87:J87"/>
    <mergeCell ref="G88:J88"/>
    <mergeCell ref="A81:D81"/>
    <mergeCell ref="A82:D82"/>
    <mergeCell ref="G82:J82"/>
    <mergeCell ref="A83:D83"/>
    <mergeCell ref="G83:J83"/>
    <mergeCell ref="A84:D84"/>
    <mergeCell ref="G84:J84"/>
    <mergeCell ref="A77:D77"/>
    <mergeCell ref="G77:J77"/>
    <mergeCell ref="A78:D78"/>
    <mergeCell ref="G79:J79"/>
    <mergeCell ref="A80:D80"/>
    <mergeCell ref="G80:J80"/>
    <mergeCell ref="G69:J69"/>
    <mergeCell ref="G70:J70"/>
    <mergeCell ref="G71:J71"/>
    <mergeCell ref="G74:J74"/>
    <mergeCell ref="A76:D76"/>
    <mergeCell ref="G76:J76"/>
    <mergeCell ref="A63:D63"/>
    <mergeCell ref="G63:J63"/>
    <mergeCell ref="A64:D64"/>
    <mergeCell ref="G64:J64"/>
    <mergeCell ref="G67:J67"/>
    <mergeCell ref="G68:J68"/>
    <mergeCell ref="A57:D57"/>
    <mergeCell ref="G57:J57"/>
    <mergeCell ref="A58:D58"/>
    <mergeCell ref="A59:D59"/>
    <mergeCell ref="G59:J59"/>
    <mergeCell ref="A61:D61"/>
    <mergeCell ref="G61:J61"/>
    <mergeCell ref="A53:D53"/>
    <mergeCell ref="G53:J53"/>
    <mergeCell ref="A55:D55"/>
    <mergeCell ref="G55:J55"/>
    <mergeCell ref="A56:D56"/>
    <mergeCell ref="G56:J56"/>
    <mergeCell ref="A50:D50"/>
    <mergeCell ref="G50:J50"/>
    <mergeCell ref="A51:D51"/>
    <mergeCell ref="G51:J51"/>
    <mergeCell ref="A52:D52"/>
    <mergeCell ref="G52:J52"/>
    <mergeCell ref="A46:D46"/>
    <mergeCell ref="G46:J46"/>
    <mergeCell ref="A48:D48"/>
    <mergeCell ref="G48:J48"/>
    <mergeCell ref="A49:D49"/>
    <mergeCell ref="G49:J49"/>
    <mergeCell ref="A40:D40"/>
    <mergeCell ref="G40:J40"/>
    <mergeCell ref="A41:D41"/>
    <mergeCell ref="G41:J41"/>
    <mergeCell ref="A42:D42"/>
    <mergeCell ref="A44:D44"/>
    <mergeCell ref="G44:J44"/>
    <mergeCell ref="A37:D37"/>
    <mergeCell ref="G37:J37"/>
    <mergeCell ref="A38:D38"/>
    <mergeCell ref="G38:J38"/>
    <mergeCell ref="A39:D39"/>
    <mergeCell ref="G39:J39"/>
    <mergeCell ref="A34:D34"/>
    <mergeCell ref="G34:J34"/>
    <mergeCell ref="A35:D35"/>
    <mergeCell ref="G35:J35"/>
    <mergeCell ref="A36:D36"/>
    <mergeCell ref="G36:J36"/>
    <mergeCell ref="A31:D31"/>
    <mergeCell ref="G31:J31"/>
    <mergeCell ref="A32:D32"/>
    <mergeCell ref="G32:J32"/>
    <mergeCell ref="A33:D33"/>
    <mergeCell ref="G33:J33"/>
    <mergeCell ref="A25:D25"/>
    <mergeCell ref="A26:D26"/>
    <mergeCell ref="A27:D27"/>
    <mergeCell ref="G27:J27"/>
    <mergeCell ref="A29:D29"/>
    <mergeCell ref="G29:J29"/>
    <mergeCell ref="G20:J20"/>
    <mergeCell ref="A22:D22"/>
    <mergeCell ref="G22:J22"/>
    <mergeCell ref="A23:D23"/>
    <mergeCell ref="G23:J23"/>
    <mergeCell ref="A24:D24"/>
    <mergeCell ref="G24:J24"/>
    <mergeCell ref="A15:D15"/>
    <mergeCell ref="A16:D16"/>
    <mergeCell ref="A17:D17"/>
    <mergeCell ref="A18:D18"/>
    <mergeCell ref="A19:D19"/>
    <mergeCell ref="A20:D20"/>
    <mergeCell ref="A11:D11"/>
    <mergeCell ref="G11:J11"/>
    <mergeCell ref="A12:D12"/>
    <mergeCell ref="G12:J12"/>
    <mergeCell ref="A13:D13"/>
    <mergeCell ref="A14:D14"/>
    <mergeCell ref="E2:J2"/>
    <mergeCell ref="D5:K5"/>
    <mergeCell ref="D7:K7"/>
    <mergeCell ref="A9:D9"/>
    <mergeCell ref="G9:J9"/>
    <mergeCell ref="A10:D10"/>
    <mergeCell ref="G10:J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92"/>
  <sheetViews>
    <sheetView tabSelected="1" showWhiteSpace="0" zoomScale="80" zoomScaleNormal="80" workbookViewId="0">
      <selection activeCell="O25" sqref="O25"/>
    </sheetView>
  </sheetViews>
  <sheetFormatPr baseColWidth="10" defaultColWidth="9.140625" defaultRowHeight="12.75" x14ac:dyDescent="0.2"/>
  <cols>
    <col min="1" max="1" width="10.7109375" style="27"/>
    <col min="2" max="3" width="9.140625" style="27"/>
    <col min="4" max="4" width="33.5703125" style="27" customWidth="1"/>
    <col min="5" max="5" width="12.140625" style="24" bestFit="1" customWidth="1"/>
    <col min="6" max="6" width="12.5703125" style="25" bestFit="1" customWidth="1"/>
    <col min="7" max="9" width="9.140625" style="27"/>
    <col min="10" max="10" width="29.7109375" style="27" customWidth="1"/>
    <col min="11" max="11" width="13" style="25" bestFit="1" customWidth="1"/>
    <col min="12" max="12" width="12.140625" style="25" bestFit="1" customWidth="1"/>
    <col min="13" max="1025" width="11.42578125" style="20"/>
    <col min="1026" max="16384" width="9.140625" style="18"/>
  </cols>
  <sheetData>
    <row r="1" spans="1:1024" ht="15.75" x14ac:dyDescent="0.25">
      <c r="A1" s="107"/>
      <c r="B1" s="107"/>
      <c r="C1" s="107"/>
      <c r="D1" s="107"/>
      <c r="E1" s="108"/>
      <c r="F1" s="108"/>
      <c r="G1" s="107"/>
      <c r="H1" s="107"/>
      <c r="I1" s="107"/>
      <c r="J1" s="107"/>
      <c r="K1" s="108"/>
      <c r="L1" s="108"/>
      <c r="M1" s="10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</row>
    <row r="2" spans="1:1024" ht="18.75" customHeight="1" x14ac:dyDescent="0.25">
      <c r="A2" s="107"/>
      <c r="B2" s="107"/>
      <c r="C2" s="107"/>
      <c r="D2" s="107"/>
      <c r="E2" s="247"/>
      <c r="F2" s="247"/>
      <c r="G2" s="247"/>
      <c r="H2" s="247"/>
      <c r="I2" s="247"/>
      <c r="J2" s="247"/>
      <c r="K2" s="132"/>
      <c r="L2" s="108"/>
      <c r="M2" s="107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</row>
    <row r="3" spans="1:1024" ht="15.75" x14ac:dyDescent="0.25">
      <c r="A3" s="107"/>
      <c r="B3" s="107"/>
      <c r="C3" s="107"/>
      <c r="D3" s="107"/>
      <c r="E3" s="108"/>
      <c r="F3" s="108"/>
      <c r="G3" s="107"/>
      <c r="H3" s="107"/>
      <c r="I3" s="107"/>
      <c r="J3" s="107"/>
      <c r="K3" s="108"/>
      <c r="L3" s="108"/>
      <c r="M3" s="107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</row>
    <row r="4" spans="1:1024" ht="16.5" thickBot="1" x14ac:dyDescent="0.3">
      <c r="A4" s="133"/>
      <c r="B4" s="133"/>
      <c r="C4" s="133"/>
      <c r="D4" s="133"/>
      <c r="E4" s="134"/>
      <c r="F4" s="135"/>
      <c r="G4" s="133"/>
      <c r="H4" s="133"/>
      <c r="I4" s="133"/>
      <c r="J4" s="133"/>
      <c r="K4" s="135"/>
      <c r="L4" s="135"/>
      <c r="M4" s="136"/>
    </row>
    <row r="5" spans="1:1024" ht="15" customHeight="1" x14ac:dyDescent="0.25">
      <c r="A5" s="107"/>
      <c r="B5" s="137"/>
      <c r="C5" s="137"/>
      <c r="D5" s="275" t="s">
        <v>0</v>
      </c>
      <c r="E5" s="276"/>
      <c r="F5" s="276"/>
      <c r="G5" s="276"/>
      <c r="H5" s="276"/>
      <c r="I5" s="276"/>
      <c r="J5" s="276"/>
      <c r="K5" s="277"/>
      <c r="L5" s="138"/>
      <c r="M5" s="10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</row>
    <row r="6" spans="1:1024" ht="15.75" x14ac:dyDescent="0.25">
      <c r="A6" s="107"/>
      <c r="B6" s="107"/>
      <c r="C6" s="107"/>
      <c r="D6" s="236"/>
      <c r="E6" s="237"/>
      <c r="F6" s="139"/>
      <c r="G6" s="238"/>
      <c r="H6" s="238"/>
      <c r="I6" s="238"/>
      <c r="J6" s="238"/>
      <c r="K6" s="239"/>
      <c r="L6" s="108"/>
      <c r="M6" s="10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</row>
    <row r="7" spans="1:1024" ht="15" customHeight="1" x14ac:dyDescent="0.25">
      <c r="A7" s="107"/>
      <c r="B7" s="137"/>
      <c r="C7" s="137"/>
      <c r="D7" s="278" t="s">
        <v>166</v>
      </c>
      <c r="E7" s="248"/>
      <c r="F7" s="248"/>
      <c r="G7" s="248"/>
      <c r="H7" s="248"/>
      <c r="I7" s="248"/>
      <c r="J7" s="248"/>
      <c r="K7" s="279"/>
      <c r="L7" s="138"/>
      <c r="M7" s="10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</row>
    <row r="8" spans="1:1024" ht="15" customHeight="1" thickBot="1" x14ac:dyDescent="0.3">
      <c r="A8" s="107"/>
      <c r="B8" s="137"/>
      <c r="C8" s="137"/>
      <c r="D8" s="240"/>
      <c r="E8" s="280" t="s">
        <v>167</v>
      </c>
      <c r="F8" s="280"/>
      <c r="G8" s="280"/>
      <c r="H8" s="280"/>
      <c r="I8" s="280"/>
      <c r="J8" s="241"/>
      <c r="K8" s="242"/>
      <c r="L8" s="138"/>
      <c r="M8" s="10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</row>
    <row r="9" spans="1:1024" ht="15.75" x14ac:dyDescent="0.25">
      <c r="A9" s="107"/>
      <c r="B9" s="107"/>
      <c r="C9" s="107"/>
      <c r="D9" s="107"/>
      <c r="E9" s="140"/>
      <c r="F9" s="141"/>
      <c r="G9" s="107"/>
      <c r="H9" s="107"/>
      <c r="I9" s="107"/>
      <c r="J9" s="107"/>
      <c r="K9" s="141"/>
      <c r="L9" s="141"/>
      <c r="M9" s="10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</row>
    <row r="10" spans="1:1024" ht="15" customHeight="1" x14ac:dyDescent="0.25">
      <c r="A10" s="249" t="s">
        <v>1</v>
      </c>
      <c r="B10" s="249"/>
      <c r="C10" s="249"/>
      <c r="D10" s="249"/>
      <c r="E10" s="142">
        <v>2020</v>
      </c>
      <c r="F10" s="143">
        <v>2019</v>
      </c>
      <c r="G10" s="249" t="s">
        <v>2</v>
      </c>
      <c r="H10" s="249"/>
      <c r="I10" s="249"/>
      <c r="J10" s="249"/>
      <c r="K10" s="144">
        <v>2020</v>
      </c>
      <c r="L10" s="143">
        <v>2019</v>
      </c>
      <c r="M10" s="10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</row>
    <row r="11" spans="1:1024" ht="15" customHeight="1" x14ac:dyDescent="0.25">
      <c r="A11" s="250" t="s">
        <v>3</v>
      </c>
      <c r="B11" s="250"/>
      <c r="C11" s="250"/>
      <c r="D11" s="250"/>
      <c r="E11" s="145"/>
      <c r="F11" s="146"/>
      <c r="G11" s="251" t="s">
        <v>3</v>
      </c>
      <c r="H11" s="251"/>
      <c r="I11" s="251"/>
      <c r="J11" s="251"/>
      <c r="K11" s="147"/>
      <c r="L11" s="147"/>
      <c r="M11" s="10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</row>
    <row r="12" spans="1:1024" ht="15" customHeight="1" x14ac:dyDescent="0.25">
      <c r="A12" s="245" t="s">
        <v>4</v>
      </c>
      <c r="B12" s="245"/>
      <c r="C12" s="245"/>
      <c r="D12" s="245"/>
      <c r="E12" s="148">
        <v>5000</v>
      </c>
      <c r="F12" s="148">
        <v>5000</v>
      </c>
      <c r="G12" s="246" t="s">
        <v>5</v>
      </c>
      <c r="H12" s="246"/>
      <c r="I12" s="246"/>
      <c r="J12" s="246"/>
      <c r="K12" s="147">
        <f>E21-SUM(K13:K19)</f>
        <v>798744.32634228189</v>
      </c>
      <c r="L12" s="147">
        <f>F21-SUM(L13:L19)</f>
        <v>759100</v>
      </c>
      <c r="M12" s="10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</row>
    <row r="13" spans="1:1024" ht="15" customHeight="1" x14ac:dyDescent="0.25">
      <c r="A13" s="245" t="s">
        <v>6</v>
      </c>
      <c r="B13" s="245"/>
      <c r="C13" s="245"/>
      <c r="D13" s="245"/>
      <c r="E13" s="148">
        <v>10000</v>
      </c>
      <c r="F13" s="148">
        <v>10000</v>
      </c>
      <c r="G13" s="246"/>
      <c r="H13" s="246"/>
      <c r="I13" s="246"/>
      <c r="J13" s="246"/>
      <c r="K13" s="147"/>
      <c r="L13" s="147"/>
      <c r="M13" s="10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</row>
    <row r="14" spans="1:1024" ht="15" customHeight="1" x14ac:dyDescent="0.25">
      <c r="A14" s="245" t="s">
        <v>7</v>
      </c>
      <c r="B14" s="245"/>
      <c r="C14" s="245"/>
      <c r="D14" s="245"/>
      <c r="E14" s="148">
        <v>79719.326342281871</v>
      </c>
      <c r="F14" s="148">
        <v>73100</v>
      </c>
      <c r="G14" s="149"/>
      <c r="H14" s="150"/>
      <c r="I14" s="150"/>
      <c r="J14" s="151"/>
      <c r="K14" s="147"/>
      <c r="L14" s="147"/>
      <c r="M14" s="10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</row>
    <row r="15" spans="1:1024" ht="15" customHeight="1" x14ac:dyDescent="0.25">
      <c r="A15" s="245" t="s">
        <v>8</v>
      </c>
      <c r="B15" s="245"/>
      <c r="C15" s="245"/>
      <c r="D15" s="245"/>
      <c r="E15" s="148">
        <f>480000+12000</f>
        <v>492000</v>
      </c>
      <c r="F15" s="148">
        <v>480000</v>
      </c>
      <c r="G15" s="149"/>
      <c r="H15" s="150"/>
      <c r="I15" s="150"/>
      <c r="J15" s="151"/>
      <c r="K15" s="147"/>
      <c r="L15" s="147"/>
      <c r="M15" s="10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</row>
    <row r="16" spans="1:1024" ht="15" customHeight="1" x14ac:dyDescent="0.25">
      <c r="A16" s="245" t="s">
        <v>9</v>
      </c>
      <c r="B16" s="245"/>
      <c r="C16" s="245"/>
      <c r="D16" s="245"/>
      <c r="E16" s="148">
        <v>70000</v>
      </c>
      <c r="F16" s="148">
        <v>70000</v>
      </c>
      <c r="G16" s="152"/>
      <c r="H16" s="150"/>
      <c r="I16" s="150"/>
      <c r="J16" s="150"/>
      <c r="K16" s="147"/>
      <c r="L16" s="147"/>
      <c r="M16" s="10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</row>
    <row r="17" spans="1:1024" ht="15" customHeight="1" x14ac:dyDescent="0.25">
      <c r="A17" s="245" t="s">
        <v>10</v>
      </c>
      <c r="B17" s="245"/>
      <c r="C17" s="245"/>
      <c r="D17" s="245"/>
      <c r="E17" s="148">
        <f>21000+525</f>
        <v>21525</v>
      </c>
      <c r="F17" s="148">
        <v>21000</v>
      </c>
      <c r="G17" s="152"/>
      <c r="H17" s="150"/>
      <c r="I17" s="150"/>
      <c r="J17" s="150"/>
      <c r="K17" s="147"/>
      <c r="L17" s="147"/>
      <c r="M17" s="10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</row>
    <row r="18" spans="1:1024" ht="15" customHeight="1" x14ac:dyDescent="0.25">
      <c r="A18" s="245" t="s">
        <v>11</v>
      </c>
      <c r="B18" s="245"/>
      <c r="C18" s="245"/>
      <c r="D18" s="245"/>
      <c r="E18" s="148">
        <v>80000</v>
      </c>
      <c r="F18" s="148">
        <v>80000</v>
      </c>
      <c r="G18" s="152"/>
      <c r="H18" s="150"/>
      <c r="I18" s="150"/>
      <c r="J18" s="150"/>
      <c r="K18" s="147"/>
      <c r="L18" s="147"/>
      <c r="M18" s="10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</row>
    <row r="19" spans="1:1024" ht="15" customHeight="1" x14ac:dyDescent="0.25">
      <c r="A19" s="245" t="s">
        <v>12</v>
      </c>
      <c r="B19" s="245"/>
      <c r="C19" s="245"/>
      <c r="D19" s="245"/>
      <c r="E19" s="148">
        <f>20000+500</f>
        <v>20500</v>
      </c>
      <c r="F19" s="148">
        <v>20000</v>
      </c>
      <c r="G19" s="152"/>
      <c r="H19" s="150"/>
      <c r="I19" s="150"/>
      <c r="J19" s="150"/>
      <c r="K19" s="147"/>
      <c r="L19" s="147"/>
      <c r="M19" s="10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</row>
    <row r="20" spans="1:1024" ht="15" customHeight="1" x14ac:dyDescent="0.25">
      <c r="A20" s="245" t="s">
        <v>137</v>
      </c>
      <c r="B20" s="245"/>
      <c r="C20" s="245"/>
      <c r="D20" s="245"/>
      <c r="E20" s="148">
        <v>20000</v>
      </c>
      <c r="F20" s="148"/>
      <c r="G20" s="152"/>
      <c r="H20" s="150"/>
      <c r="I20" s="150"/>
      <c r="J20" s="150"/>
      <c r="K20" s="147"/>
      <c r="L20" s="147"/>
      <c r="M20" s="10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</row>
    <row r="21" spans="1:1024" ht="15" customHeight="1" x14ac:dyDescent="0.25">
      <c r="A21" s="245" t="s">
        <v>13</v>
      </c>
      <c r="B21" s="252"/>
      <c r="C21" s="252"/>
      <c r="D21" s="253"/>
      <c r="E21" s="148">
        <f>SUM(E12:E20)</f>
        <v>798744.32634228189</v>
      </c>
      <c r="F21" s="153">
        <f>SUM(F12:F19)</f>
        <v>759100</v>
      </c>
      <c r="G21" s="245"/>
      <c r="H21" s="252"/>
      <c r="I21" s="252"/>
      <c r="J21" s="253"/>
      <c r="K21" s="153">
        <f>SUM(K12:K19)</f>
        <v>798744.32634228189</v>
      </c>
      <c r="L21" s="153">
        <f>SUM(L12:L19)</f>
        <v>759100</v>
      </c>
      <c r="M21" s="10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</row>
    <row r="22" spans="1:1024" ht="6" customHeight="1" x14ac:dyDescent="0.25">
      <c r="A22" s="152"/>
      <c r="B22" s="150"/>
      <c r="C22" s="150"/>
      <c r="D22" s="150"/>
      <c r="E22" s="148"/>
      <c r="F22" s="154"/>
      <c r="G22" s="152"/>
      <c r="H22" s="150"/>
      <c r="I22" s="150"/>
      <c r="J22" s="150"/>
      <c r="K22" s="147"/>
      <c r="L22" s="147"/>
      <c r="M22" s="10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</row>
    <row r="23" spans="1:1024" ht="15" customHeight="1" x14ac:dyDescent="0.25">
      <c r="A23" s="254" t="s">
        <v>14</v>
      </c>
      <c r="B23" s="254"/>
      <c r="C23" s="254"/>
      <c r="D23" s="254"/>
      <c r="E23" s="148"/>
      <c r="F23" s="154"/>
      <c r="G23" s="254" t="s">
        <v>14</v>
      </c>
      <c r="H23" s="254"/>
      <c r="I23" s="254"/>
      <c r="J23" s="254"/>
      <c r="K23" s="147"/>
      <c r="L23" s="147"/>
      <c r="M23" s="10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</row>
    <row r="24" spans="1:1024" ht="15" customHeight="1" x14ac:dyDescent="0.25">
      <c r="A24" s="245" t="s">
        <v>15</v>
      </c>
      <c r="B24" s="245"/>
      <c r="C24" s="245"/>
      <c r="D24" s="245"/>
      <c r="E24" s="148">
        <v>10045</v>
      </c>
      <c r="F24" s="148">
        <v>9800</v>
      </c>
      <c r="G24" s="246" t="s">
        <v>5</v>
      </c>
      <c r="H24" s="246"/>
      <c r="I24" s="246"/>
      <c r="J24" s="246"/>
      <c r="K24" s="153">
        <f>E28-SUM(K25:K27)</f>
        <v>23498.75</v>
      </c>
      <c r="L24" s="153">
        <f>F28-SUM(L25:L27)</f>
        <v>22725</v>
      </c>
      <c r="M24" s="10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</row>
    <row r="25" spans="1:1024" ht="15" customHeight="1" x14ac:dyDescent="0.25">
      <c r="A25" s="245" t="s">
        <v>16</v>
      </c>
      <c r="B25" s="245"/>
      <c r="C25" s="245"/>
      <c r="D25" s="245"/>
      <c r="E25" s="148">
        <v>1500</v>
      </c>
      <c r="F25" s="148">
        <v>1250</v>
      </c>
      <c r="G25" s="246" t="s">
        <v>17</v>
      </c>
      <c r="H25" s="246"/>
      <c r="I25" s="246"/>
      <c r="J25" s="246"/>
      <c r="K25" s="147">
        <f>'1-1&amp;1-2 FONCTIONNEMENT&amp;COTISATI'!C28</f>
        <v>858.75</v>
      </c>
      <c r="L25" s="147">
        <v>825</v>
      </c>
      <c r="M25" s="107"/>
      <c r="N25" s="18"/>
      <c r="O25" s="19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</row>
    <row r="26" spans="1:1024" ht="15" customHeight="1" x14ac:dyDescent="0.25">
      <c r="A26" s="245" t="s">
        <v>18</v>
      </c>
      <c r="B26" s="245"/>
      <c r="C26" s="245"/>
      <c r="D26" s="245"/>
      <c r="E26" s="148">
        <v>6662.5</v>
      </c>
      <c r="F26" s="148">
        <v>6500</v>
      </c>
      <c r="G26" s="152"/>
      <c r="H26" s="150"/>
      <c r="I26" s="150"/>
      <c r="J26" s="150"/>
      <c r="K26" s="147"/>
      <c r="L26" s="147"/>
      <c r="M26" s="10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</row>
    <row r="27" spans="1:1024" ht="15" customHeight="1" x14ac:dyDescent="0.25">
      <c r="A27" s="245" t="s">
        <v>19</v>
      </c>
      <c r="B27" s="245"/>
      <c r="C27" s="245"/>
      <c r="D27" s="245"/>
      <c r="E27" s="148">
        <v>6150</v>
      </c>
      <c r="F27" s="148">
        <v>6000</v>
      </c>
      <c r="G27" s="152"/>
      <c r="H27" s="150"/>
      <c r="I27" s="150"/>
      <c r="J27" s="150"/>
      <c r="K27" s="147"/>
      <c r="L27" s="147"/>
      <c r="M27" s="10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</row>
    <row r="28" spans="1:1024" ht="15" customHeight="1" x14ac:dyDescent="0.25">
      <c r="A28" s="245" t="s">
        <v>20</v>
      </c>
      <c r="B28" s="245"/>
      <c r="C28" s="245"/>
      <c r="D28" s="245"/>
      <c r="E28" s="148">
        <f>SUM(E24:E27)</f>
        <v>24357.5</v>
      </c>
      <c r="F28" s="148">
        <f>SUM(F24:F27)</f>
        <v>23550</v>
      </c>
      <c r="G28" s="246" t="s">
        <v>21</v>
      </c>
      <c r="H28" s="246"/>
      <c r="I28" s="246"/>
      <c r="J28" s="246"/>
      <c r="K28" s="153">
        <f>SUM(K24:K27)</f>
        <v>24357.5</v>
      </c>
      <c r="L28" s="153">
        <f>SUM(L24:L27)</f>
        <v>23550</v>
      </c>
      <c r="M28" s="10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  <c r="AMJ28" s="18"/>
    </row>
    <row r="29" spans="1:1024" ht="15.75" x14ac:dyDescent="0.25">
      <c r="A29" s="155"/>
      <c r="B29" s="156"/>
      <c r="C29" s="156"/>
      <c r="D29" s="156"/>
      <c r="E29" s="157"/>
      <c r="F29" s="158"/>
      <c r="G29" s="155"/>
      <c r="H29" s="156"/>
      <c r="I29" s="156"/>
      <c r="J29" s="156"/>
      <c r="K29" s="159"/>
      <c r="L29" s="159"/>
      <c r="M29" s="107"/>
      <c r="N29" s="22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</row>
    <row r="30" spans="1:1024" ht="15" customHeight="1" x14ac:dyDescent="0.25">
      <c r="A30" s="254" t="s">
        <v>22</v>
      </c>
      <c r="B30" s="254"/>
      <c r="C30" s="254"/>
      <c r="D30" s="254"/>
      <c r="E30" s="157">
        <f>E21+E28</f>
        <v>823101.82634228189</v>
      </c>
      <c r="F30" s="159">
        <f>F28+F21</f>
        <v>782650</v>
      </c>
      <c r="G30" s="254" t="s">
        <v>23</v>
      </c>
      <c r="H30" s="254"/>
      <c r="I30" s="254"/>
      <c r="J30" s="254"/>
      <c r="K30" s="157">
        <f>K28+K21</f>
        <v>823101.82634228189</v>
      </c>
      <c r="L30" s="157">
        <f>L28+L21</f>
        <v>782650</v>
      </c>
      <c r="M30" s="10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  <c r="AMJ30" s="18"/>
    </row>
    <row r="31" spans="1:1024" ht="15.75" x14ac:dyDescent="0.25">
      <c r="A31" s="152"/>
      <c r="B31" s="150"/>
      <c r="C31" s="150"/>
      <c r="D31" s="150"/>
      <c r="E31" s="145"/>
      <c r="F31" s="154"/>
      <c r="G31" s="152"/>
      <c r="H31" s="150"/>
      <c r="I31" s="150"/>
      <c r="J31" s="150"/>
      <c r="K31" s="147"/>
      <c r="L31" s="147"/>
      <c r="M31" s="10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</row>
    <row r="32" spans="1:1024" ht="15" customHeight="1" x14ac:dyDescent="0.25">
      <c r="A32" s="254" t="s">
        <v>24</v>
      </c>
      <c r="B32" s="254"/>
      <c r="C32" s="254"/>
      <c r="D32" s="254"/>
      <c r="E32" s="145"/>
      <c r="F32" s="154"/>
      <c r="G32" s="251" t="s">
        <v>24</v>
      </c>
      <c r="H32" s="251"/>
      <c r="I32" s="251"/>
      <c r="J32" s="251"/>
      <c r="K32" s="147"/>
      <c r="L32" s="147"/>
      <c r="M32" s="107"/>
      <c r="N32" s="19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</row>
    <row r="33" spans="1:1024" ht="15" customHeight="1" x14ac:dyDescent="0.25">
      <c r="A33" s="255" t="s">
        <v>25</v>
      </c>
      <c r="B33" s="255"/>
      <c r="C33" s="255"/>
      <c r="D33" s="255"/>
      <c r="E33" s="148">
        <v>60000</v>
      </c>
      <c r="F33" s="148">
        <v>60000</v>
      </c>
      <c r="G33" s="246" t="s">
        <v>5</v>
      </c>
      <c r="H33" s="246"/>
      <c r="I33" s="246"/>
      <c r="J33" s="246"/>
      <c r="K33" s="147">
        <f>E45-K34-K36-K37-K40-K41</f>
        <v>484835.01020000002</v>
      </c>
      <c r="L33" s="147">
        <f>F45-L34-L36-L37-L40-L41</f>
        <v>387693</v>
      </c>
      <c r="M33" s="160"/>
      <c r="N33" s="19"/>
      <c r="O33" s="19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  <c r="AMJ33" s="18"/>
    </row>
    <row r="34" spans="1:1024" ht="15" customHeight="1" x14ac:dyDescent="0.25">
      <c r="A34" s="255" t="s">
        <v>26</v>
      </c>
      <c r="B34" s="255"/>
      <c r="C34" s="255"/>
      <c r="D34" s="255"/>
      <c r="E34" s="148">
        <v>70000</v>
      </c>
      <c r="F34" s="148">
        <v>70000</v>
      </c>
      <c r="G34" s="246" t="s">
        <v>17</v>
      </c>
      <c r="H34" s="246"/>
      <c r="I34" s="246"/>
      <c r="J34" s="246"/>
      <c r="K34" s="147">
        <f>'1-3 ACTIONS COMMUNES'!D27</f>
        <v>31170.319800000005</v>
      </c>
      <c r="L34" s="147">
        <v>30645</v>
      </c>
      <c r="M34" s="160"/>
      <c r="N34" s="21"/>
      <c r="O34" s="36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  <c r="AMI34" s="18"/>
      <c r="AMJ34" s="18"/>
    </row>
    <row r="35" spans="1:1024" ht="15" customHeight="1" x14ac:dyDescent="0.25">
      <c r="A35" s="255" t="s">
        <v>27</v>
      </c>
      <c r="B35" s="255"/>
      <c r="C35" s="255"/>
      <c r="D35" s="255"/>
      <c r="E35" s="148">
        <v>61500</v>
      </c>
      <c r="F35" s="148">
        <v>60000</v>
      </c>
      <c r="G35" s="256"/>
      <c r="H35" s="256"/>
      <c r="I35" s="256"/>
      <c r="J35" s="256"/>
      <c r="K35" s="161"/>
      <c r="L35" s="147"/>
      <c r="M35" s="10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  <c r="AMI35" s="18"/>
      <c r="AMJ35" s="18"/>
    </row>
    <row r="36" spans="1:1024" ht="15" customHeight="1" x14ac:dyDescent="0.25">
      <c r="A36" s="255" t="s">
        <v>28</v>
      </c>
      <c r="B36" s="255"/>
      <c r="C36" s="255"/>
      <c r="D36" s="255"/>
      <c r="E36" s="148">
        <v>15000</v>
      </c>
      <c r="F36" s="148">
        <v>15000</v>
      </c>
      <c r="G36" s="256" t="s">
        <v>29</v>
      </c>
      <c r="H36" s="256"/>
      <c r="I36" s="256"/>
      <c r="J36" s="256"/>
      <c r="K36" s="147">
        <v>15000</v>
      </c>
      <c r="L36" s="153">
        <v>15000</v>
      </c>
      <c r="M36" s="107"/>
      <c r="N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  <c r="AMJ36" s="18"/>
    </row>
    <row r="37" spans="1:1024" ht="15" customHeight="1" x14ac:dyDescent="0.25">
      <c r="A37" s="255" t="s">
        <v>146</v>
      </c>
      <c r="B37" s="255"/>
      <c r="C37" s="255"/>
      <c r="D37" s="255"/>
      <c r="E37" s="148">
        <v>330000</v>
      </c>
      <c r="F37" s="148">
        <v>320000</v>
      </c>
      <c r="G37" s="256" t="s">
        <v>128</v>
      </c>
      <c r="H37" s="256"/>
      <c r="I37" s="256"/>
      <c r="J37" s="256"/>
      <c r="K37" s="153">
        <v>92120.84</v>
      </c>
      <c r="L37" s="153">
        <v>88662</v>
      </c>
      <c r="M37" s="107"/>
      <c r="N37" s="19"/>
      <c r="O37" s="19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  <c r="AMJ37" s="18"/>
    </row>
    <row r="38" spans="1:1024" ht="15" customHeight="1" x14ac:dyDescent="0.25">
      <c r="A38" s="255" t="s">
        <v>147</v>
      </c>
      <c r="B38" s="255"/>
      <c r="C38" s="255"/>
      <c r="D38" s="255"/>
      <c r="E38" s="148">
        <v>16161.55</v>
      </c>
      <c r="F38" s="148"/>
      <c r="G38" s="256"/>
      <c r="H38" s="256"/>
      <c r="I38" s="256"/>
      <c r="J38" s="256"/>
      <c r="K38" s="153"/>
      <c r="L38" s="153"/>
      <c r="M38" s="107"/>
      <c r="N38" s="18"/>
      <c r="O38" s="19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  <c r="AMJ38" s="18"/>
    </row>
    <row r="39" spans="1:1024" ht="15" customHeight="1" x14ac:dyDescent="0.25">
      <c r="A39" s="255" t="s">
        <v>150</v>
      </c>
      <c r="B39" s="255"/>
      <c r="C39" s="255"/>
      <c r="D39" s="255"/>
      <c r="E39" s="148">
        <v>6464.62</v>
      </c>
      <c r="F39" s="148"/>
      <c r="G39" s="256"/>
      <c r="H39" s="256"/>
      <c r="I39" s="256"/>
      <c r="J39" s="256"/>
      <c r="K39" s="153"/>
      <c r="L39" s="153"/>
      <c r="M39" s="107"/>
      <c r="N39" s="18"/>
      <c r="O39" s="19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</row>
    <row r="40" spans="1:1024" ht="15" customHeight="1" x14ac:dyDescent="0.25">
      <c r="A40" s="255" t="s">
        <v>30</v>
      </c>
      <c r="B40" s="255"/>
      <c r="C40" s="255"/>
      <c r="D40" s="255"/>
      <c r="E40" s="148">
        <v>21000</v>
      </c>
      <c r="F40" s="148">
        <v>25000</v>
      </c>
      <c r="G40" s="256" t="s">
        <v>31</v>
      </c>
      <c r="H40" s="256"/>
      <c r="I40" s="256"/>
      <c r="J40" s="256"/>
      <c r="K40" s="153"/>
      <c r="L40" s="147">
        <v>25000</v>
      </c>
      <c r="M40" s="107"/>
      <c r="N40" s="19"/>
      <c r="O40" s="19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  <c r="AAF40" s="18"/>
      <c r="AAG40" s="18"/>
      <c r="AAH40" s="18"/>
      <c r="AAI40" s="18"/>
      <c r="AAJ40" s="18"/>
      <c r="AAK40" s="18"/>
      <c r="AAL40" s="18"/>
      <c r="AAM40" s="18"/>
      <c r="AAN40" s="18"/>
      <c r="AAO40" s="18"/>
      <c r="AAP40" s="18"/>
      <c r="AAQ40" s="18"/>
      <c r="AAR40" s="18"/>
      <c r="AAS40" s="18"/>
      <c r="AAT40" s="18"/>
      <c r="AAU40" s="18"/>
      <c r="AAV40" s="18"/>
      <c r="AAW40" s="18"/>
      <c r="AAX40" s="18"/>
      <c r="AAY40" s="18"/>
      <c r="AAZ40" s="18"/>
      <c r="ABA40" s="18"/>
      <c r="ABB40" s="18"/>
      <c r="ABC40" s="18"/>
      <c r="ABD40" s="18"/>
      <c r="ABE40" s="18"/>
      <c r="ABF40" s="18"/>
      <c r="ABG40" s="18"/>
      <c r="ABH40" s="18"/>
      <c r="ABI40" s="18"/>
      <c r="ABJ40" s="18"/>
      <c r="ABK40" s="18"/>
      <c r="ABL40" s="18"/>
      <c r="ABM40" s="18"/>
      <c r="ABN40" s="18"/>
      <c r="ABO40" s="18"/>
      <c r="ABP40" s="18"/>
      <c r="ABQ40" s="18"/>
      <c r="ABR40" s="18"/>
      <c r="ABS40" s="18"/>
      <c r="ABT40" s="18"/>
      <c r="ABU40" s="18"/>
      <c r="ABV40" s="18"/>
      <c r="ABW40" s="18"/>
      <c r="ABX40" s="18"/>
      <c r="ABY40" s="18"/>
      <c r="ABZ40" s="18"/>
      <c r="ACA40" s="18"/>
      <c r="ACB40" s="18"/>
      <c r="ACC40" s="18"/>
      <c r="ACD40" s="18"/>
      <c r="ACE40" s="18"/>
      <c r="ACF40" s="18"/>
      <c r="ACG40" s="18"/>
      <c r="ACH40" s="18"/>
      <c r="ACI40" s="18"/>
      <c r="ACJ40" s="18"/>
      <c r="ACK40" s="18"/>
      <c r="ACL40" s="18"/>
      <c r="ACM40" s="18"/>
      <c r="ACN40" s="18"/>
      <c r="ACO40" s="18"/>
      <c r="ACP40" s="18"/>
      <c r="ACQ40" s="18"/>
      <c r="ACR40" s="18"/>
      <c r="ACS40" s="18"/>
      <c r="ACT40" s="18"/>
      <c r="ACU40" s="18"/>
      <c r="ACV40" s="18"/>
      <c r="ACW40" s="18"/>
      <c r="ACX40" s="18"/>
      <c r="ACY40" s="18"/>
      <c r="ACZ40" s="18"/>
      <c r="ADA40" s="18"/>
      <c r="ADB40" s="18"/>
      <c r="ADC40" s="18"/>
      <c r="ADD40" s="18"/>
      <c r="ADE40" s="18"/>
      <c r="ADF40" s="18"/>
      <c r="ADG40" s="18"/>
      <c r="ADH40" s="18"/>
      <c r="ADI40" s="18"/>
      <c r="ADJ40" s="18"/>
      <c r="ADK40" s="18"/>
      <c r="ADL40" s="18"/>
      <c r="ADM40" s="18"/>
      <c r="ADN40" s="18"/>
      <c r="ADO40" s="18"/>
      <c r="ADP40" s="18"/>
      <c r="ADQ40" s="18"/>
      <c r="ADR40" s="18"/>
      <c r="ADS40" s="18"/>
      <c r="ADT40" s="18"/>
      <c r="ADU40" s="18"/>
      <c r="ADV40" s="18"/>
      <c r="ADW40" s="18"/>
      <c r="ADX40" s="18"/>
      <c r="ADY40" s="18"/>
      <c r="ADZ40" s="18"/>
      <c r="AEA40" s="18"/>
      <c r="AEB40" s="18"/>
      <c r="AEC40" s="18"/>
      <c r="AED40" s="18"/>
      <c r="AEE40" s="18"/>
      <c r="AEF40" s="18"/>
      <c r="AEG40" s="18"/>
      <c r="AEH40" s="18"/>
      <c r="AEI40" s="18"/>
      <c r="AEJ40" s="18"/>
      <c r="AEK40" s="18"/>
      <c r="AEL40" s="18"/>
      <c r="AEM40" s="18"/>
      <c r="AEN40" s="18"/>
      <c r="AEO40" s="18"/>
      <c r="AEP40" s="18"/>
      <c r="AEQ40" s="18"/>
      <c r="AER40" s="18"/>
      <c r="AES40" s="18"/>
      <c r="AET40" s="18"/>
      <c r="AEU40" s="18"/>
      <c r="AEV40" s="18"/>
      <c r="AEW40" s="18"/>
      <c r="AEX40" s="18"/>
      <c r="AEY40" s="18"/>
      <c r="AEZ40" s="18"/>
      <c r="AFA40" s="18"/>
      <c r="AFB40" s="18"/>
      <c r="AFC40" s="18"/>
      <c r="AFD40" s="18"/>
      <c r="AFE40" s="18"/>
      <c r="AFF40" s="18"/>
      <c r="AFG40" s="18"/>
      <c r="AFH40" s="18"/>
      <c r="AFI40" s="18"/>
      <c r="AFJ40" s="18"/>
      <c r="AFK40" s="18"/>
      <c r="AFL40" s="18"/>
      <c r="AFM40" s="18"/>
      <c r="AFN40" s="18"/>
      <c r="AFO40" s="18"/>
      <c r="AFP40" s="18"/>
      <c r="AFQ40" s="18"/>
      <c r="AFR40" s="18"/>
      <c r="AFS40" s="18"/>
      <c r="AFT40" s="18"/>
      <c r="AFU40" s="18"/>
      <c r="AFV40" s="18"/>
      <c r="AFW40" s="18"/>
      <c r="AFX40" s="18"/>
      <c r="AFY40" s="18"/>
      <c r="AFZ40" s="18"/>
      <c r="AGA40" s="18"/>
      <c r="AGB40" s="18"/>
      <c r="AGC40" s="18"/>
      <c r="AGD40" s="18"/>
      <c r="AGE40" s="18"/>
      <c r="AGF40" s="18"/>
      <c r="AGG40" s="18"/>
      <c r="AGH40" s="18"/>
      <c r="AGI40" s="18"/>
      <c r="AGJ40" s="18"/>
      <c r="AGK40" s="18"/>
      <c r="AGL40" s="18"/>
      <c r="AGM40" s="18"/>
      <c r="AGN40" s="18"/>
      <c r="AGO40" s="18"/>
      <c r="AGP40" s="18"/>
      <c r="AGQ40" s="18"/>
      <c r="AGR40" s="18"/>
      <c r="AGS40" s="18"/>
      <c r="AGT40" s="18"/>
      <c r="AGU40" s="18"/>
      <c r="AGV40" s="18"/>
      <c r="AGW40" s="18"/>
      <c r="AGX40" s="18"/>
      <c r="AGY40" s="18"/>
      <c r="AGZ40" s="18"/>
      <c r="AHA40" s="18"/>
      <c r="AHB40" s="18"/>
      <c r="AHC40" s="18"/>
      <c r="AHD40" s="18"/>
      <c r="AHE40" s="18"/>
      <c r="AHF40" s="18"/>
      <c r="AHG40" s="18"/>
      <c r="AHH40" s="18"/>
      <c r="AHI40" s="18"/>
      <c r="AHJ40" s="18"/>
      <c r="AHK40" s="18"/>
      <c r="AHL40" s="18"/>
      <c r="AHM40" s="18"/>
      <c r="AHN40" s="18"/>
      <c r="AHO40" s="18"/>
      <c r="AHP40" s="18"/>
      <c r="AHQ40" s="18"/>
      <c r="AHR40" s="18"/>
      <c r="AHS40" s="18"/>
      <c r="AHT40" s="18"/>
      <c r="AHU40" s="18"/>
      <c r="AHV40" s="18"/>
      <c r="AHW40" s="18"/>
      <c r="AHX40" s="18"/>
      <c r="AHY40" s="18"/>
      <c r="AHZ40" s="18"/>
      <c r="AIA40" s="18"/>
      <c r="AIB40" s="18"/>
      <c r="AIC40" s="18"/>
      <c r="AID40" s="18"/>
      <c r="AIE40" s="18"/>
      <c r="AIF40" s="18"/>
      <c r="AIG40" s="18"/>
      <c r="AIH40" s="18"/>
      <c r="AII40" s="18"/>
      <c r="AIJ40" s="18"/>
      <c r="AIK40" s="18"/>
      <c r="AIL40" s="18"/>
      <c r="AIM40" s="18"/>
      <c r="AIN40" s="18"/>
      <c r="AIO40" s="18"/>
      <c r="AIP40" s="18"/>
      <c r="AIQ40" s="18"/>
      <c r="AIR40" s="18"/>
      <c r="AIS40" s="18"/>
      <c r="AIT40" s="18"/>
      <c r="AIU40" s="18"/>
      <c r="AIV40" s="18"/>
      <c r="AIW40" s="18"/>
      <c r="AIX40" s="18"/>
      <c r="AIY40" s="18"/>
      <c r="AIZ40" s="18"/>
      <c r="AJA40" s="18"/>
      <c r="AJB40" s="18"/>
      <c r="AJC40" s="18"/>
      <c r="AJD40" s="18"/>
      <c r="AJE40" s="18"/>
      <c r="AJF40" s="18"/>
      <c r="AJG40" s="18"/>
      <c r="AJH40" s="18"/>
      <c r="AJI40" s="18"/>
      <c r="AJJ40" s="18"/>
      <c r="AJK40" s="18"/>
      <c r="AJL40" s="18"/>
      <c r="AJM40" s="18"/>
      <c r="AJN40" s="18"/>
      <c r="AJO40" s="18"/>
      <c r="AJP40" s="18"/>
      <c r="AJQ40" s="18"/>
      <c r="AJR40" s="18"/>
      <c r="AJS40" s="18"/>
      <c r="AJT40" s="18"/>
      <c r="AJU40" s="18"/>
      <c r="AJV40" s="18"/>
      <c r="AJW40" s="18"/>
      <c r="AJX40" s="18"/>
      <c r="AJY40" s="18"/>
      <c r="AJZ40" s="18"/>
      <c r="AKA40" s="18"/>
      <c r="AKB40" s="18"/>
      <c r="AKC40" s="18"/>
      <c r="AKD40" s="18"/>
      <c r="AKE40" s="18"/>
      <c r="AKF40" s="18"/>
      <c r="AKG40" s="18"/>
      <c r="AKH40" s="18"/>
      <c r="AKI40" s="18"/>
      <c r="AKJ40" s="18"/>
      <c r="AKK40" s="18"/>
      <c r="AKL40" s="18"/>
      <c r="AKM40" s="18"/>
      <c r="AKN40" s="18"/>
      <c r="AKO40" s="18"/>
      <c r="AKP40" s="18"/>
      <c r="AKQ40" s="18"/>
      <c r="AKR40" s="18"/>
      <c r="AKS40" s="18"/>
      <c r="AKT40" s="18"/>
      <c r="AKU40" s="18"/>
      <c r="AKV40" s="18"/>
      <c r="AKW40" s="18"/>
      <c r="AKX40" s="18"/>
      <c r="AKY40" s="18"/>
      <c r="AKZ40" s="18"/>
      <c r="ALA40" s="18"/>
      <c r="ALB40" s="18"/>
      <c r="ALC40" s="18"/>
      <c r="ALD40" s="18"/>
      <c r="ALE40" s="18"/>
      <c r="ALF40" s="18"/>
      <c r="ALG40" s="18"/>
      <c r="ALH40" s="18"/>
      <c r="ALI40" s="18"/>
      <c r="ALJ40" s="18"/>
      <c r="ALK40" s="18"/>
      <c r="ALL40" s="18"/>
      <c r="ALM40" s="18"/>
      <c r="ALN40" s="18"/>
      <c r="ALO40" s="18"/>
      <c r="ALP40" s="18"/>
      <c r="ALQ40" s="18"/>
      <c r="ALR40" s="18"/>
      <c r="ALS40" s="18"/>
      <c r="ALT40" s="18"/>
      <c r="ALU40" s="18"/>
      <c r="ALV40" s="18"/>
      <c r="ALW40" s="18"/>
      <c r="ALX40" s="18"/>
      <c r="ALY40" s="18"/>
      <c r="ALZ40" s="18"/>
      <c r="AMA40" s="18"/>
      <c r="AMB40" s="18"/>
      <c r="AMC40" s="18"/>
      <c r="AMD40" s="18"/>
      <c r="AME40" s="18"/>
      <c r="AMF40" s="18"/>
      <c r="AMG40" s="18"/>
      <c r="AMH40" s="18"/>
      <c r="AMI40" s="18"/>
      <c r="AMJ40" s="18"/>
    </row>
    <row r="41" spans="1:1024" ht="15" customHeight="1" x14ac:dyDescent="0.25">
      <c r="A41" s="255" t="s">
        <v>32</v>
      </c>
      <c r="B41" s="255"/>
      <c r="C41" s="255"/>
      <c r="D41" s="255"/>
      <c r="E41" s="148">
        <v>7000</v>
      </c>
      <c r="F41" s="148">
        <v>7000</v>
      </c>
      <c r="G41" s="256" t="s">
        <v>33</v>
      </c>
      <c r="H41" s="256"/>
      <c r="I41" s="256"/>
      <c r="J41" s="256"/>
      <c r="K41" s="153">
        <v>20000</v>
      </c>
      <c r="L41" s="162">
        <v>20000</v>
      </c>
      <c r="M41" s="107"/>
      <c r="N41" s="18"/>
      <c r="O41" s="19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18"/>
      <c r="ALP41" s="18"/>
      <c r="ALQ41" s="18"/>
      <c r="ALR41" s="18"/>
      <c r="ALS41" s="18"/>
      <c r="ALT41" s="18"/>
      <c r="ALU41" s="18"/>
      <c r="ALV41" s="18"/>
      <c r="ALW41" s="18"/>
      <c r="ALX41" s="18"/>
      <c r="ALY41" s="18"/>
      <c r="ALZ41" s="18"/>
      <c r="AMA41" s="18"/>
      <c r="AMB41" s="18"/>
      <c r="AMC41" s="18"/>
      <c r="AMD41" s="18"/>
      <c r="AME41" s="18"/>
      <c r="AMF41" s="18"/>
      <c r="AMG41" s="18"/>
      <c r="AMH41" s="18"/>
      <c r="AMI41" s="18"/>
      <c r="AMJ41" s="18"/>
    </row>
    <row r="42" spans="1:1024" ht="15" customHeight="1" x14ac:dyDescent="0.25">
      <c r="A42" s="255" t="s">
        <v>151</v>
      </c>
      <c r="B42" s="255"/>
      <c r="C42" s="255"/>
      <c r="D42" s="255"/>
      <c r="E42" s="148">
        <v>6000</v>
      </c>
      <c r="F42" s="148"/>
      <c r="G42" s="256"/>
      <c r="H42" s="256"/>
      <c r="I42" s="256"/>
      <c r="J42" s="256"/>
      <c r="K42" s="153"/>
      <c r="L42" s="162"/>
      <c r="M42" s="107"/>
      <c r="N42" s="18"/>
      <c r="O42" s="19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  <c r="AMJ42" s="18"/>
    </row>
    <row r="43" spans="1:1024" ht="15" customHeight="1" x14ac:dyDescent="0.25">
      <c r="A43" s="281" t="s">
        <v>123</v>
      </c>
      <c r="B43" s="281"/>
      <c r="C43" s="281"/>
      <c r="D43" s="281"/>
      <c r="E43" s="243">
        <v>50000</v>
      </c>
      <c r="F43" s="148">
        <v>10000</v>
      </c>
      <c r="G43" s="152"/>
      <c r="H43" s="150"/>
      <c r="I43" s="150"/>
      <c r="J43" s="150"/>
      <c r="K43" s="147"/>
      <c r="L43" s="147"/>
      <c r="M43" s="10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/>
      <c r="AIA43" s="18"/>
      <c r="AIB43" s="18"/>
      <c r="AIC43" s="18"/>
      <c r="AID43" s="18"/>
      <c r="AIE43" s="18"/>
      <c r="AIF43" s="18"/>
      <c r="AIG43" s="18"/>
      <c r="AIH43" s="18"/>
      <c r="AII43" s="18"/>
      <c r="AIJ43" s="18"/>
      <c r="AIK43" s="18"/>
      <c r="AIL43" s="18"/>
      <c r="AIM43" s="18"/>
      <c r="AIN43" s="18"/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/>
      <c r="AJA43" s="18"/>
      <c r="AJB43" s="18"/>
      <c r="AJC43" s="18"/>
      <c r="AJD43" s="18"/>
      <c r="AJE43" s="18"/>
      <c r="AJF43" s="18"/>
      <c r="AJG43" s="18"/>
      <c r="AJH43" s="18"/>
      <c r="AJI43" s="18"/>
      <c r="AJJ43" s="18"/>
      <c r="AJK43" s="18"/>
      <c r="AJL43" s="18"/>
      <c r="AJM43" s="18"/>
      <c r="AJN43" s="18"/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8"/>
      <c r="ALJ43" s="18"/>
      <c r="ALK43" s="18"/>
      <c r="ALL43" s="18"/>
      <c r="ALM43" s="18"/>
      <c r="ALN43" s="18"/>
      <c r="ALO43" s="18"/>
      <c r="ALP43" s="18"/>
      <c r="ALQ43" s="18"/>
      <c r="ALR43" s="18"/>
      <c r="ALS43" s="18"/>
      <c r="ALT43" s="18"/>
      <c r="ALU43" s="18"/>
      <c r="ALV43" s="18"/>
      <c r="ALW43" s="18"/>
      <c r="ALX43" s="18"/>
      <c r="ALY43" s="18"/>
      <c r="ALZ43" s="18"/>
      <c r="AMA43" s="18"/>
      <c r="AMB43" s="18"/>
      <c r="AMC43" s="18"/>
      <c r="AMD43" s="18"/>
      <c r="AME43" s="18"/>
      <c r="AMF43" s="18"/>
      <c r="AMG43" s="18"/>
      <c r="AMH43" s="18"/>
      <c r="AMI43" s="18"/>
      <c r="AMJ43" s="18"/>
    </row>
    <row r="44" spans="1:1024" ht="8.25" customHeight="1" x14ac:dyDescent="0.25">
      <c r="A44" s="62"/>
      <c r="B44" s="163"/>
      <c r="C44" s="163"/>
      <c r="D44" s="163"/>
      <c r="E44" s="164"/>
      <c r="F44" s="153"/>
      <c r="G44" s="152"/>
      <c r="H44" s="150"/>
      <c r="I44" s="150"/>
      <c r="J44" s="150"/>
      <c r="K44" s="147"/>
      <c r="L44" s="147"/>
      <c r="M44" s="10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  <c r="AAF44" s="18"/>
      <c r="AAG44" s="18"/>
      <c r="AAH44" s="18"/>
      <c r="AAI44" s="18"/>
      <c r="AAJ44" s="18"/>
      <c r="AAK44" s="18"/>
      <c r="AAL44" s="18"/>
      <c r="AAM44" s="18"/>
      <c r="AAN44" s="18"/>
      <c r="AAO44" s="18"/>
      <c r="AAP44" s="18"/>
      <c r="AAQ44" s="18"/>
      <c r="AAR44" s="18"/>
      <c r="AAS44" s="18"/>
      <c r="AAT44" s="18"/>
      <c r="AAU44" s="18"/>
      <c r="AAV44" s="18"/>
      <c r="AAW44" s="18"/>
      <c r="AAX44" s="18"/>
      <c r="AAY44" s="18"/>
      <c r="AAZ44" s="18"/>
      <c r="ABA44" s="18"/>
      <c r="ABB44" s="18"/>
      <c r="ABC44" s="18"/>
      <c r="ABD44" s="18"/>
      <c r="ABE44" s="18"/>
      <c r="ABF44" s="18"/>
      <c r="ABG44" s="18"/>
      <c r="ABH44" s="18"/>
      <c r="ABI44" s="18"/>
      <c r="ABJ44" s="18"/>
      <c r="ABK44" s="18"/>
      <c r="ABL44" s="18"/>
      <c r="ABM44" s="18"/>
      <c r="ABN44" s="18"/>
      <c r="ABO44" s="18"/>
      <c r="ABP44" s="18"/>
      <c r="ABQ44" s="18"/>
      <c r="ABR44" s="18"/>
      <c r="ABS44" s="18"/>
      <c r="ABT44" s="18"/>
      <c r="ABU44" s="18"/>
      <c r="ABV44" s="18"/>
      <c r="ABW44" s="18"/>
      <c r="ABX44" s="18"/>
      <c r="ABY44" s="18"/>
      <c r="ABZ44" s="18"/>
      <c r="ACA44" s="18"/>
      <c r="ACB44" s="18"/>
      <c r="ACC44" s="18"/>
      <c r="ACD44" s="18"/>
      <c r="ACE44" s="18"/>
      <c r="ACF44" s="18"/>
      <c r="ACG44" s="18"/>
      <c r="ACH44" s="18"/>
      <c r="ACI44" s="18"/>
      <c r="ACJ44" s="18"/>
      <c r="ACK44" s="18"/>
      <c r="ACL44" s="18"/>
      <c r="ACM44" s="18"/>
      <c r="ACN44" s="18"/>
      <c r="ACO44" s="18"/>
      <c r="ACP44" s="18"/>
      <c r="ACQ44" s="18"/>
      <c r="ACR44" s="18"/>
      <c r="ACS44" s="18"/>
      <c r="ACT44" s="18"/>
      <c r="ACU44" s="18"/>
      <c r="ACV44" s="18"/>
      <c r="ACW44" s="18"/>
      <c r="ACX44" s="18"/>
      <c r="ACY44" s="18"/>
      <c r="ACZ44" s="18"/>
      <c r="ADA44" s="18"/>
      <c r="ADB44" s="18"/>
      <c r="ADC44" s="18"/>
      <c r="ADD44" s="18"/>
      <c r="ADE44" s="18"/>
      <c r="ADF44" s="18"/>
      <c r="ADG44" s="18"/>
      <c r="ADH44" s="18"/>
      <c r="ADI44" s="18"/>
      <c r="ADJ44" s="18"/>
      <c r="ADK44" s="18"/>
      <c r="ADL44" s="18"/>
      <c r="ADM44" s="18"/>
      <c r="ADN44" s="18"/>
      <c r="ADO44" s="18"/>
      <c r="ADP44" s="18"/>
      <c r="ADQ44" s="18"/>
      <c r="ADR44" s="18"/>
      <c r="ADS44" s="18"/>
      <c r="ADT44" s="18"/>
      <c r="ADU44" s="18"/>
      <c r="ADV44" s="18"/>
      <c r="ADW44" s="18"/>
      <c r="ADX44" s="18"/>
      <c r="ADY44" s="18"/>
      <c r="ADZ44" s="18"/>
      <c r="AEA44" s="18"/>
      <c r="AEB44" s="18"/>
      <c r="AEC44" s="18"/>
      <c r="AED44" s="18"/>
      <c r="AEE44" s="18"/>
      <c r="AEF44" s="18"/>
      <c r="AEG44" s="18"/>
      <c r="AEH44" s="18"/>
      <c r="AEI44" s="18"/>
      <c r="AEJ44" s="18"/>
      <c r="AEK44" s="18"/>
      <c r="AEL44" s="18"/>
      <c r="AEM44" s="18"/>
      <c r="AEN44" s="18"/>
      <c r="AEO44" s="18"/>
      <c r="AEP44" s="18"/>
      <c r="AEQ44" s="18"/>
      <c r="AER44" s="18"/>
      <c r="AES44" s="18"/>
      <c r="AET44" s="18"/>
      <c r="AEU44" s="18"/>
      <c r="AEV44" s="18"/>
      <c r="AEW44" s="18"/>
      <c r="AEX44" s="18"/>
      <c r="AEY44" s="18"/>
      <c r="AEZ44" s="18"/>
      <c r="AFA44" s="18"/>
      <c r="AFB44" s="18"/>
      <c r="AFC44" s="18"/>
      <c r="AFD44" s="18"/>
      <c r="AFE44" s="18"/>
      <c r="AFF44" s="18"/>
      <c r="AFG44" s="18"/>
      <c r="AFH44" s="18"/>
      <c r="AFI44" s="18"/>
      <c r="AFJ44" s="18"/>
      <c r="AFK44" s="18"/>
      <c r="AFL44" s="18"/>
      <c r="AFM44" s="18"/>
      <c r="AFN44" s="18"/>
      <c r="AFO44" s="18"/>
      <c r="AFP44" s="18"/>
      <c r="AFQ44" s="18"/>
      <c r="AFR44" s="18"/>
      <c r="AFS44" s="18"/>
      <c r="AFT44" s="18"/>
      <c r="AFU44" s="18"/>
      <c r="AFV44" s="18"/>
      <c r="AFW44" s="18"/>
      <c r="AFX44" s="18"/>
      <c r="AFY44" s="18"/>
      <c r="AFZ44" s="18"/>
      <c r="AGA44" s="18"/>
      <c r="AGB44" s="18"/>
      <c r="AGC44" s="18"/>
      <c r="AGD44" s="18"/>
      <c r="AGE44" s="18"/>
      <c r="AGF44" s="18"/>
      <c r="AGG44" s="18"/>
      <c r="AGH44" s="18"/>
      <c r="AGI44" s="18"/>
      <c r="AGJ44" s="18"/>
      <c r="AGK44" s="18"/>
      <c r="AGL44" s="18"/>
      <c r="AGM44" s="18"/>
      <c r="AGN44" s="18"/>
      <c r="AGO44" s="18"/>
      <c r="AGP44" s="18"/>
      <c r="AGQ44" s="18"/>
      <c r="AGR44" s="18"/>
      <c r="AGS44" s="18"/>
      <c r="AGT44" s="18"/>
      <c r="AGU44" s="18"/>
      <c r="AGV44" s="18"/>
      <c r="AGW44" s="18"/>
      <c r="AGX44" s="18"/>
      <c r="AGY44" s="18"/>
      <c r="AGZ44" s="18"/>
      <c r="AHA44" s="18"/>
      <c r="AHB44" s="18"/>
      <c r="AHC44" s="18"/>
      <c r="AHD44" s="18"/>
      <c r="AHE44" s="18"/>
      <c r="AHF44" s="18"/>
      <c r="AHG44" s="18"/>
      <c r="AHH44" s="18"/>
      <c r="AHI44" s="18"/>
      <c r="AHJ44" s="18"/>
      <c r="AHK44" s="18"/>
      <c r="AHL44" s="18"/>
      <c r="AHM44" s="18"/>
      <c r="AHN44" s="18"/>
      <c r="AHO44" s="18"/>
      <c r="AHP44" s="18"/>
      <c r="AHQ44" s="18"/>
      <c r="AHR44" s="18"/>
      <c r="AHS44" s="18"/>
      <c r="AHT44" s="18"/>
      <c r="AHU44" s="18"/>
      <c r="AHV44" s="18"/>
      <c r="AHW44" s="18"/>
      <c r="AHX44" s="18"/>
      <c r="AHY44" s="18"/>
      <c r="AHZ44" s="18"/>
      <c r="AIA44" s="18"/>
      <c r="AIB44" s="18"/>
      <c r="AIC44" s="18"/>
      <c r="AID44" s="18"/>
      <c r="AIE44" s="18"/>
      <c r="AIF44" s="18"/>
      <c r="AIG44" s="18"/>
      <c r="AIH44" s="18"/>
      <c r="AII44" s="18"/>
      <c r="AIJ44" s="18"/>
      <c r="AIK44" s="18"/>
      <c r="AIL44" s="18"/>
      <c r="AIM44" s="18"/>
      <c r="AIN44" s="18"/>
      <c r="AIO44" s="18"/>
      <c r="AIP44" s="18"/>
      <c r="AIQ44" s="18"/>
      <c r="AIR44" s="18"/>
      <c r="AIS44" s="18"/>
      <c r="AIT44" s="18"/>
      <c r="AIU44" s="18"/>
      <c r="AIV44" s="18"/>
      <c r="AIW44" s="18"/>
      <c r="AIX44" s="18"/>
      <c r="AIY44" s="18"/>
      <c r="AIZ44" s="18"/>
      <c r="AJA44" s="18"/>
      <c r="AJB44" s="18"/>
      <c r="AJC44" s="18"/>
      <c r="AJD44" s="18"/>
      <c r="AJE44" s="18"/>
      <c r="AJF44" s="18"/>
      <c r="AJG44" s="18"/>
      <c r="AJH44" s="18"/>
      <c r="AJI44" s="18"/>
      <c r="AJJ44" s="18"/>
      <c r="AJK44" s="18"/>
      <c r="AJL44" s="18"/>
      <c r="AJM44" s="18"/>
      <c r="AJN44" s="18"/>
      <c r="AJO44" s="18"/>
      <c r="AJP44" s="18"/>
      <c r="AJQ44" s="18"/>
      <c r="AJR44" s="18"/>
      <c r="AJS44" s="18"/>
      <c r="AJT44" s="18"/>
      <c r="AJU44" s="18"/>
      <c r="AJV44" s="18"/>
      <c r="AJW44" s="18"/>
      <c r="AJX44" s="18"/>
      <c r="AJY44" s="18"/>
      <c r="AJZ44" s="18"/>
      <c r="AKA44" s="18"/>
      <c r="AKB44" s="18"/>
      <c r="AKC44" s="18"/>
      <c r="AKD44" s="18"/>
      <c r="AKE44" s="18"/>
      <c r="AKF44" s="18"/>
      <c r="AKG44" s="18"/>
      <c r="AKH44" s="18"/>
      <c r="AKI44" s="18"/>
      <c r="AKJ44" s="18"/>
      <c r="AKK44" s="18"/>
      <c r="AKL44" s="18"/>
      <c r="AKM44" s="18"/>
      <c r="AKN44" s="18"/>
      <c r="AKO44" s="18"/>
      <c r="AKP44" s="18"/>
      <c r="AKQ44" s="18"/>
      <c r="AKR44" s="18"/>
      <c r="AKS44" s="18"/>
      <c r="AKT44" s="18"/>
      <c r="AKU44" s="18"/>
      <c r="AKV44" s="18"/>
      <c r="AKW44" s="18"/>
      <c r="AKX44" s="18"/>
      <c r="AKY44" s="18"/>
      <c r="AKZ44" s="18"/>
      <c r="ALA44" s="18"/>
      <c r="ALB44" s="18"/>
      <c r="ALC44" s="18"/>
      <c r="ALD44" s="18"/>
      <c r="ALE44" s="18"/>
      <c r="ALF44" s="18"/>
      <c r="ALG44" s="18"/>
      <c r="ALH44" s="18"/>
      <c r="ALI44" s="18"/>
      <c r="ALJ44" s="18"/>
      <c r="ALK44" s="18"/>
      <c r="ALL44" s="18"/>
      <c r="ALM44" s="18"/>
      <c r="ALN44" s="18"/>
      <c r="ALO44" s="18"/>
      <c r="ALP44" s="18"/>
      <c r="ALQ44" s="18"/>
      <c r="ALR44" s="18"/>
      <c r="ALS44" s="18"/>
      <c r="ALT44" s="18"/>
      <c r="ALU44" s="18"/>
      <c r="ALV44" s="18"/>
      <c r="ALW44" s="18"/>
      <c r="ALX44" s="18"/>
      <c r="ALY44" s="18"/>
      <c r="ALZ44" s="18"/>
      <c r="AMA44" s="18"/>
      <c r="AMB44" s="18"/>
      <c r="AMC44" s="18"/>
      <c r="AMD44" s="18"/>
      <c r="AME44" s="18"/>
      <c r="AMF44" s="18"/>
      <c r="AMG44" s="18"/>
      <c r="AMH44" s="18"/>
      <c r="AMI44" s="18"/>
      <c r="AMJ44" s="18"/>
    </row>
    <row r="45" spans="1:1024" ht="15" customHeight="1" x14ac:dyDescent="0.25">
      <c r="A45" s="254" t="s">
        <v>34</v>
      </c>
      <c r="B45" s="254"/>
      <c r="C45" s="254"/>
      <c r="D45" s="254"/>
      <c r="E45" s="165">
        <f>SUM(E33:E43)</f>
        <v>643126.17000000004</v>
      </c>
      <c r="F45" s="165">
        <v>567000</v>
      </c>
      <c r="G45" s="251" t="s">
        <v>35</v>
      </c>
      <c r="H45" s="251"/>
      <c r="I45" s="251"/>
      <c r="J45" s="251"/>
      <c r="K45" s="159">
        <f>SUM(K33:K43)</f>
        <v>643126.17000000004</v>
      </c>
      <c r="L45" s="159">
        <f>SUM(L33:L41)</f>
        <v>567000</v>
      </c>
      <c r="M45" s="160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  <c r="AMF45" s="18"/>
      <c r="AMG45" s="18"/>
      <c r="AMH45" s="18"/>
      <c r="AMI45" s="18"/>
      <c r="AMJ45" s="18"/>
    </row>
    <row r="46" spans="1:1024" ht="15.75" x14ac:dyDescent="0.25">
      <c r="A46" s="152"/>
      <c r="B46" s="150"/>
      <c r="C46" s="150"/>
      <c r="D46" s="150"/>
      <c r="E46" s="166"/>
      <c r="F46" s="153"/>
      <c r="G46" s="152"/>
      <c r="H46" s="150"/>
      <c r="I46" s="150"/>
      <c r="J46" s="150"/>
      <c r="K46" s="147"/>
      <c r="L46" s="147"/>
      <c r="M46" s="10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  <c r="AMF46" s="18"/>
      <c r="AMG46" s="18"/>
      <c r="AMH46" s="18"/>
      <c r="AMI46" s="18"/>
      <c r="AMJ46" s="18"/>
    </row>
    <row r="47" spans="1:1024" ht="15" customHeight="1" x14ac:dyDescent="0.25">
      <c r="A47" s="257" t="s">
        <v>36</v>
      </c>
      <c r="B47" s="257"/>
      <c r="C47" s="257"/>
      <c r="D47" s="257"/>
      <c r="E47" s="167">
        <f>E21+E28+E45</f>
        <v>1466227.9963422818</v>
      </c>
      <c r="F47" s="168">
        <f>SUM(F21,F28,F45)</f>
        <v>1349650</v>
      </c>
      <c r="G47" s="258" t="s">
        <v>36</v>
      </c>
      <c r="H47" s="258"/>
      <c r="I47" s="258"/>
      <c r="J47" s="258"/>
      <c r="K47" s="168">
        <f>K21+K28+K45</f>
        <v>1466227.9963422818</v>
      </c>
      <c r="L47" s="169">
        <f>L21+L28+L45</f>
        <v>1349650</v>
      </c>
      <c r="M47" s="107"/>
      <c r="N47" s="19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  <c r="AAF47" s="18"/>
      <c r="AAG47" s="18"/>
      <c r="AAH47" s="18"/>
      <c r="AAI47" s="18"/>
      <c r="AAJ47" s="18"/>
      <c r="AAK47" s="18"/>
      <c r="AAL47" s="18"/>
      <c r="AAM47" s="18"/>
      <c r="AAN47" s="18"/>
      <c r="AAO47" s="18"/>
      <c r="AAP47" s="18"/>
      <c r="AAQ47" s="18"/>
      <c r="AAR47" s="18"/>
      <c r="AAS47" s="18"/>
      <c r="AAT47" s="18"/>
      <c r="AAU47" s="18"/>
      <c r="AAV47" s="18"/>
      <c r="AAW47" s="18"/>
      <c r="AAX47" s="18"/>
      <c r="AAY47" s="18"/>
      <c r="AAZ47" s="18"/>
      <c r="ABA47" s="18"/>
      <c r="ABB47" s="18"/>
      <c r="ABC47" s="18"/>
      <c r="ABD47" s="18"/>
      <c r="ABE47" s="18"/>
      <c r="ABF47" s="18"/>
      <c r="ABG47" s="18"/>
      <c r="ABH47" s="18"/>
      <c r="ABI47" s="18"/>
      <c r="ABJ47" s="18"/>
      <c r="ABK47" s="18"/>
      <c r="ABL47" s="18"/>
      <c r="ABM47" s="18"/>
      <c r="ABN47" s="18"/>
      <c r="ABO47" s="18"/>
      <c r="ABP47" s="18"/>
      <c r="ABQ47" s="18"/>
      <c r="ABR47" s="18"/>
      <c r="ABS47" s="18"/>
      <c r="ABT47" s="18"/>
      <c r="ABU47" s="18"/>
      <c r="ABV47" s="18"/>
      <c r="ABW47" s="18"/>
      <c r="ABX47" s="18"/>
      <c r="ABY47" s="18"/>
      <c r="ABZ47" s="18"/>
      <c r="ACA47" s="18"/>
      <c r="ACB47" s="18"/>
      <c r="ACC47" s="18"/>
      <c r="ACD47" s="18"/>
      <c r="ACE47" s="18"/>
      <c r="ACF47" s="18"/>
      <c r="ACG47" s="18"/>
      <c r="ACH47" s="18"/>
      <c r="ACI47" s="18"/>
      <c r="ACJ47" s="18"/>
      <c r="ACK47" s="18"/>
      <c r="ACL47" s="18"/>
      <c r="ACM47" s="18"/>
      <c r="ACN47" s="18"/>
      <c r="ACO47" s="18"/>
      <c r="ACP47" s="18"/>
      <c r="ACQ47" s="18"/>
      <c r="ACR47" s="18"/>
      <c r="ACS47" s="18"/>
      <c r="ACT47" s="18"/>
      <c r="ACU47" s="18"/>
      <c r="ACV47" s="18"/>
      <c r="ACW47" s="18"/>
      <c r="ACX47" s="18"/>
      <c r="ACY47" s="18"/>
      <c r="ACZ47" s="18"/>
      <c r="ADA47" s="18"/>
      <c r="ADB47" s="18"/>
      <c r="ADC47" s="18"/>
      <c r="ADD47" s="18"/>
      <c r="ADE47" s="18"/>
      <c r="ADF47" s="18"/>
      <c r="ADG47" s="18"/>
      <c r="ADH47" s="18"/>
      <c r="ADI47" s="18"/>
      <c r="ADJ47" s="18"/>
      <c r="ADK47" s="18"/>
      <c r="ADL47" s="18"/>
      <c r="ADM47" s="18"/>
      <c r="ADN47" s="18"/>
      <c r="ADO47" s="18"/>
      <c r="ADP47" s="18"/>
      <c r="ADQ47" s="18"/>
      <c r="ADR47" s="18"/>
      <c r="ADS47" s="18"/>
      <c r="ADT47" s="18"/>
      <c r="ADU47" s="18"/>
      <c r="ADV47" s="18"/>
      <c r="ADW47" s="18"/>
      <c r="ADX47" s="18"/>
      <c r="ADY47" s="18"/>
      <c r="ADZ47" s="18"/>
      <c r="AEA47" s="18"/>
      <c r="AEB47" s="18"/>
      <c r="AEC47" s="18"/>
      <c r="AED47" s="18"/>
      <c r="AEE47" s="18"/>
      <c r="AEF47" s="18"/>
      <c r="AEG47" s="18"/>
      <c r="AEH47" s="18"/>
      <c r="AEI47" s="18"/>
      <c r="AEJ47" s="18"/>
      <c r="AEK47" s="18"/>
      <c r="AEL47" s="18"/>
      <c r="AEM47" s="18"/>
      <c r="AEN47" s="18"/>
      <c r="AEO47" s="18"/>
      <c r="AEP47" s="18"/>
      <c r="AEQ47" s="18"/>
      <c r="AER47" s="18"/>
      <c r="AES47" s="18"/>
      <c r="AET47" s="18"/>
      <c r="AEU47" s="18"/>
      <c r="AEV47" s="18"/>
      <c r="AEW47" s="18"/>
      <c r="AEX47" s="18"/>
      <c r="AEY47" s="18"/>
      <c r="AEZ47" s="18"/>
      <c r="AFA47" s="18"/>
      <c r="AFB47" s="18"/>
      <c r="AFC47" s="18"/>
      <c r="AFD47" s="18"/>
      <c r="AFE47" s="18"/>
      <c r="AFF47" s="18"/>
      <c r="AFG47" s="18"/>
      <c r="AFH47" s="18"/>
      <c r="AFI47" s="18"/>
      <c r="AFJ47" s="18"/>
      <c r="AFK47" s="18"/>
      <c r="AFL47" s="18"/>
      <c r="AFM47" s="18"/>
      <c r="AFN47" s="18"/>
      <c r="AFO47" s="18"/>
      <c r="AFP47" s="18"/>
      <c r="AFQ47" s="18"/>
      <c r="AFR47" s="18"/>
      <c r="AFS47" s="18"/>
      <c r="AFT47" s="18"/>
      <c r="AFU47" s="18"/>
      <c r="AFV47" s="18"/>
      <c r="AFW47" s="18"/>
      <c r="AFX47" s="18"/>
      <c r="AFY47" s="18"/>
      <c r="AFZ47" s="18"/>
      <c r="AGA47" s="18"/>
      <c r="AGB47" s="18"/>
      <c r="AGC47" s="18"/>
      <c r="AGD47" s="18"/>
      <c r="AGE47" s="18"/>
      <c r="AGF47" s="18"/>
      <c r="AGG47" s="18"/>
      <c r="AGH47" s="18"/>
      <c r="AGI47" s="18"/>
      <c r="AGJ47" s="18"/>
      <c r="AGK47" s="18"/>
      <c r="AGL47" s="18"/>
      <c r="AGM47" s="18"/>
      <c r="AGN47" s="18"/>
      <c r="AGO47" s="18"/>
      <c r="AGP47" s="18"/>
      <c r="AGQ47" s="18"/>
      <c r="AGR47" s="18"/>
      <c r="AGS47" s="18"/>
      <c r="AGT47" s="18"/>
      <c r="AGU47" s="18"/>
      <c r="AGV47" s="18"/>
      <c r="AGW47" s="18"/>
      <c r="AGX47" s="18"/>
      <c r="AGY47" s="18"/>
      <c r="AGZ47" s="18"/>
      <c r="AHA47" s="18"/>
      <c r="AHB47" s="18"/>
      <c r="AHC47" s="18"/>
      <c r="AHD47" s="18"/>
      <c r="AHE47" s="18"/>
      <c r="AHF47" s="18"/>
      <c r="AHG47" s="18"/>
      <c r="AHH47" s="18"/>
      <c r="AHI47" s="18"/>
      <c r="AHJ47" s="18"/>
      <c r="AHK47" s="18"/>
      <c r="AHL47" s="18"/>
      <c r="AHM47" s="18"/>
      <c r="AHN47" s="18"/>
      <c r="AHO47" s="18"/>
      <c r="AHP47" s="18"/>
      <c r="AHQ47" s="18"/>
      <c r="AHR47" s="18"/>
      <c r="AHS47" s="18"/>
      <c r="AHT47" s="18"/>
      <c r="AHU47" s="18"/>
      <c r="AHV47" s="18"/>
      <c r="AHW47" s="18"/>
      <c r="AHX47" s="18"/>
      <c r="AHY47" s="18"/>
      <c r="AHZ47" s="18"/>
      <c r="AIA47" s="18"/>
      <c r="AIB47" s="18"/>
      <c r="AIC47" s="18"/>
      <c r="AID47" s="18"/>
      <c r="AIE47" s="18"/>
      <c r="AIF47" s="18"/>
      <c r="AIG47" s="18"/>
      <c r="AIH47" s="18"/>
      <c r="AII47" s="18"/>
      <c r="AIJ47" s="18"/>
      <c r="AIK47" s="18"/>
      <c r="AIL47" s="18"/>
      <c r="AIM47" s="18"/>
      <c r="AIN47" s="18"/>
      <c r="AIO47" s="18"/>
      <c r="AIP47" s="18"/>
      <c r="AIQ47" s="18"/>
      <c r="AIR47" s="18"/>
      <c r="AIS47" s="18"/>
      <c r="AIT47" s="18"/>
      <c r="AIU47" s="18"/>
      <c r="AIV47" s="18"/>
      <c r="AIW47" s="18"/>
      <c r="AIX47" s="18"/>
      <c r="AIY47" s="18"/>
      <c r="AIZ47" s="18"/>
      <c r="AJA47" s="18"/>
      <c r="AJB47" s="18"/>
      <c r="AJC47" s="18"/>
      <c r="AJD47" s="18"/>
      <c r="AJE47" s="18"/>
      <c r="AJF47" s="18"/>
      <c r="AJG47" s="18"/>
      <c r="AJH47" s="18"/>
      <c r="AJI47" s="18"/>
      <c r="AJJ47" s="18"/>
      <c r="AJK47" s="18"/>
      <c r="AJL47" s="18"/>
      <c r="AJM47" s="18"/>
      <c r="AJN47" s="18"/>
      <c r="AJO47" s="18"/>
      <c r="AJP47" s="18"/>
      <c r="AJQ47" s="18"/>
      <c r="AJR47" s="18"/>
      <c r="AJS47" s="18"/>
      <c r="AJT47" s="18"/>
      <c r="AJU47" s="18"/>
      <c r="AJV47" s="18"/>
      <c r="AJW47" s="18"/>
      <c r="AJX47" s="18"/>
      <c r="AJY47" s="18"/>
      <c r="AJZ47" s="18"/>
      <c r="AKA47" s="18"/>
      <c r="AKB47" s="18"/>
      <c r="AKC47" s="18"/>
      <c r="AKD47" s="18"/>
      <c r="AKE47" s="18"/>
      <c r="AKF47" s="18"/>
      <c r="AKG47" s="18"/>
      <c r="AKH47" s="18"/>
      <c r="AKI47" s="18"/>
      <c r="AKJ47" s="18"/>
      <c r="AKK47" s="18"/>
      <c r="AKL47" s="18"/>
      <c r="AKM47" s="18"/>
      <c r="AKN47" s="18"/>
      <c r="AKO47" s="18"/>
      <c r="AKP47" s="18"/>
      <c r="AKQ47" s="18"/>
      <c r="AKR47" s="18"/>
      <c r="AKS47" s="18"/>
      <c r="AKT47" s="18"/>
      <c r="AKU47" s="18"/>
      <c r="AKV47" s="18"/>
      <c r="AKW47" s="18"/>
      <c r="AKX47" s="18"/>
      <c r="AKY47" s="18"/>
      <c r="AKZ47" s="18"/>
      <c r="ALA47" s="18"/>
      <c r="ALB47" s="18"/>
      <c r="ALC47" s="18"/>
      <c r="ALD47" s="18"/>
      <c r="ALE47" s="18"/>
      <c r="ALF47" s="18"/>
      <c r="ALG47" s="18"/>
      <c r="ALH47" s="18"/>
      <c r="ALI47" s="18"/>
      <c r="ALJ47" s="18"/>
      <c r="ALK47" s="18"/>
      <c r="ALL47" s="18"/>
      <c r="ALM47" s="18"/>
      <c r="ALN47" s="18"/>
      <c r="ALO47" s="18"/>
      <c r="ALP47" s="18"/>
      <c r="ALQ47" s="18"/>
      <c r="ALR47" s="18"/>
      <c r="ALS47" s="18"/>
      <c r="ALT47" s="18"/>
      <c r="ALU47" s="18"/>
      <c r="ALV47" s="18"/>
      <c r="ALW47" s="18"/>
      <c r="ALX47" s="18"/>
      <c r="ALY47" s="18"/>
      <c r="ALZ47" s="18"/>
      <c r="AMA47" s="18"/>
      <c r="AMB47" s="18"/>
      <c r="AMC47" s="18"/>
      <c r="AMD47" s="18"/>
      <c r="AME47" s="18"/>
      <c r="AMF47" s="18"/>
      <c r="AMG47" s="18"/>
      <c r="AMH47" s="18"/>
      <c r="AMI47" s="18"/>
      <c r="AMJ47" s="18"/>
    </row>
    <row r="48" spans="1:1024" ht="15.75" x14ac:dyDescent="0.25">
      <c r="A48" s="152"/>
      <c r="B48" s="150"/>
      <c r="C48" s="150"/>
      <c r="D48" s="150"/>
      <c r="E48" s="145"/>
      <c r="F48" s="154"/>
      <c r="G48" s="152"/>
      <c r="H48" s="150"/>
      <c r="I48" s="150"/>
      <c r="J48" s="150"/>
      <c r="K48" s="147"/>
      <c r="L48" s="147"/>
      <c r="M48" s="10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  <c r="JI48" s="18"/>
      <c r="JJ48" s="18"/>
      <c r="JK48" s="18"/>
      <c r="JL48" s="18"/>
      <c r="JM48" s="18"/>
      <c r="JN48" s="18"/>
      <c r="JO48" s="18"/>
      <c r="JP48" s="18"/>
      <c r="JQ48" s="18"/>
      <c r="JR48" s="18"/>
      <c r="JS48" s="18"/>
      <c r="JT48" s="18"/>
      <c r="JU48" s="18"/>
      <c r="JV48" s="18"/>
      <c r="JW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  <c r="PC48" s="18"/>
      <c r="PD48" s="18"/>
      <c r="PE48" s="18"/>
      <c r="PF48" s="18"/>
      <c r="PG48" s="18"/>
      <c r="PH48" s="18"/>
      <c r="PI48" s="18"/>
      <c r="PJ48" s="18"/>
      <c r="PK48" s="18"/>
      <c r="PL48" s="18"/>
      <c r="PM48" s="18"/>
      <c r="PN48" s="18"/>
      <c r="PO48" s="18"/>
      <c r="PP48" s="18"/>
      <c r="PQ48" s="18"/>
      <c r="PR48" s="18"/>
      <c r="PS48" s="18"/>
      <c r="PT48" s="18"/>
      <c r="PU48" s="18"/>
      <c r="PV48" s="18"/>
      <c r="PW48" s="18"/>
      <c r="PX48" s="18"/>
      <c r="PY48" s="18"/>
      <c r="PZ48" s="18"/>
      <c r="QA48" s="18"/>
      <c r="QB48" s="18"/>
      <c r="QC48" s="18"/>
      <c r="QD48" s="18"/>
      <c r="QE48" s="18"/>
      <c r="QF48" s="18"/>
      <c r="QG48" s="18"/>
      <c r="QH48" s="18"/>
      <c r="QI48" s="18"/>
      <c r="QJ48" s="18"/>
      <c r="QK48" s="18"/>
      <c r="QL48" s="18"/>
      <c r="QM48" s="18"/>
      <c r="QN48" s="18"/>
      <c r="QO48" s="18"/>
      <c r="QP48" s="18"/>
      <c r="QQ48" s="18"/>
      <c r="QR48" s="18"/>
      <c r="QS48" s="18"/>
      <c r="QT48" s="18"/>
      <c r="QU48" s="18"/>
      <c r="QV48" s="18"/>
      <c r="QW48" s="18"/>
      <c r="QX48" s="18"/>
      <c r="QY48" s="18"/>
      <c r="QZ48" s="18"/>
      <c r="RA48" s="18"/>
      <c r="RB48" s="18"/>
      <c r="RC48" s="18"/>
      <c r="RD48" s="18"/>
      <c r="RE48" s="18"/>
      <c r="RF48" s="18"/>
      <c r="RG48" s="18"/>
      <c r="RH48" s="18"/>
      <c r="RI48" s="18"/>
      <c r="RJ48" s="18"/>
      <c r="RK48" s="18"/>
      <c r="RL48" s="18"/>
      <c r="RM48" s="18"/>
      <c r="RN48" s="18"/>
      <c r="RO48" s="18"/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  <c r="SB48" s="18"/>
      <c r="SC48" s="18"/>
      <c r="SD48" s="18"/>
      <c r="SE48" s="18"/>
      <c r="SF48" s="18"/>
      <c r="SG48" s="18"/>
      <c r="SH48" s="18"/>
      <c r="SI48" s="18"/>
      <c r="SJ48" s="18"/>
      <c r="SK48" s="18"/>
      <c r="SL48" s="18"/>
      <c r="SM48" s="18"/>
      <c r="SN48" s="18"/>
      <c r="SO48" s="18"/>
      <c r="SP48" s="18"/>
      <c r="SQ48" s="18"/>
      <c r="SR48" s="18"/>
      <c r="SS48" s="18"/>
      <c r="ST48" s="18"/>
      <c r="SU48" s="18"/>
      <c r="SV48" s="18"/>
      <c r="SW48" s="18"/>
      <c r="SX48" s="18"/>
      <c r="SY48" s="18"/>
      <c r="SZ48" s="18"/>
      <c r="TA48" s="18"/>
      <c r="TB48" s="18"/>
      <c r="TC48" s="18"/>
      <c r="TD48" s="18"/>
      <c r="TE48" s="18"/>
      <c r="TF48" s="18"/>
      <c r="TG48" s="18"/>
      <c r="TH48" s="18"/>
      <c r="TI48" s="18"/>
      <c r="TJ48" s="18"/>
      <c r="TK48" s="18"/>
      <c r="TL48" s="18"/>
      <c r="TM48" s="18"/>
      <c r="TN48" s="18"/>
      <c r="TO48" s="18"/>
      <c r="TP48" s="18"/>
      <c r="TQ48" s="18"/>
      <c r="TR48" s="18"/>
      <c r="TS48" s="18"/>
      <c r="TT48" s="18"/>
      <c r="TU48" s="18"/>
      <c r="TV48" s="18"/>
      <c r="TW48" s="18"/>
      <c r="TX48" s="18"/>
      <c r="TY48" s="18"/>
      <c r="TZ48" s="18"/>
      <c r="UA48" s="18"/>
      <c r="UB48" s="18"/>
      <c r="UC48" s="18"/>
      <c r="UD48" s="18"/>
      <c r="UE48" s="18"/>
      <c r="UF48" s="18"/>
      <c r="UG48" s="18"/>
      <c r="UH48" s="18"/>
      <c r="UI48" s="18"/>
      <c r="UJ48" s="18"/>
      <c r="UK48" s="18"/>
      <c r="UL48" s="18"/>
      <c r="UM48" s="18"/>
      <c r="UN48" s="18"/>
      <c r="UO48" s="18"/>
      <c r="UP48" s="18"/>
      <c r="UQ48" s="18"/>
      <c r="UR48" s="18"/>
      <c r="US48" s="18"/>
      <c r="UT48" s="18"/>
      <c r="UU48" s="18"/>
      <c r="UV48" s="18"/>
      <c r="UW48" s="18"/>
      <c r="UX48" s="18"/>
      <c r="UY48" s="18"/>
      <c r="UZ48" s="18"/>
      <c r="VA48" s="18"/>
      <c r="VB48" s="18"/>
      <c r="VC48" s="18"/>
      <c r="VD48" s="18"/>
      <c r="VE48" s="18"/>
      <c r="VF48" s="18"/>
      <c r="VG48" s="18"/>
      <c r="VH48" s="18"/>
      <c r="VI48" s="18"/>
      <c r="VJ48" s="18"/>
      <c r="VK48" s="18"/>
      <c r="VL48" s="18"/>
      <c r="VM48" s="18"/>
      <c r="VN48" s="18"/>
      <c r="VO48" s="18"/>
      <c r="VP48" s="18"/>
      <c r="VQ48" s="18"/>
      <c r="VR48" s="18"/>
      <c r="VS48" s="18"/>
      <c r="VT48" s="18"/>
      <c r="VU48" s="18"/>
      <c r="VV48" s="18"/>
      <c r="VW48" s="18"/>
      <c r="VX48" s="18"/>
      <c r="VY48" s="18"/>
      <c r="VZ48" s="18"/>
      <c r="WA48" s="18"/>
      <c r="WB48" s="18"/>
      <c r="WC48" s="18"/>
      <c r="WD48" s="18"/>
      <c r="WE48" s="18"/>
      <c r="WF48" s="18"/>
      <c r="WG48" s="18"/>
      <c r="WH48" s="18"/>
      <c r="WI48" s="18"/>
      <c r="WJ48" s="18"/>
      <c r="WK48" s="18"/>
      <c r="WL48" s="18"/>
      <c r="WM48" s="18"/>
      <c r="WN48" s="18"/>
      <c r="WO48" s="18"/>
      <c r="WP48" s="18"/>
      <c r="WQ48" s="18"/>
      <c r="WR48" s="18"/>
      <c r="WS48" s="18"/>
      <c r="WT48" s="18"/>
      <c r="WU48" s="18"/>
      <c r="WV48" s="18"/>
      <c r="WW48" s="18"/>
      <c r="WX48" s="18"/>
      <c r="WY48" s="18"/>
      <c r="WZ48" s="18"/>
      <c r="XA48" s="18"/>
      <c r="XB48" s="18"/>
      <c r="XC48" s="18"/>
      <c r="XD48" s="18"/>
      <c r="XE48" s="18"/>
      <c r="XF48" s="18"/>
      <c r="XG48" s="18"/>
      <c r="XH48" s="18"/>
      <c r="XI48" s="18"/>
      <c r="XJ48" s="18"/>
      <c r="XK48" s="18"/>
      <c r="XL48" s="18"/>
      <c r="XM48" s="18"/>
      <c r="XN48" s="18"/>
      <c r="XO48" s="18"/>
      <c r="XP48" s="18"/>
      <c r="XQ48" s="18"/>
      <c r="XR48" s="18"/>
      <c r="XS48" s="18"/>
      <c r="XT48" s="18"/>
      <c r="XU48" s="18"/>
      <c r="XV48" s="18"/>
      <c r="XW48" s="18"/>
      <c r="XX48" s="18"/>
      <c r="XY48" s="18"/>
      <c r="XZ48" s="18"/>
      <c r="YA48" s="18"/>
      <c r="YB48" s="18"/>
      <c r="YC48" s="18"/>
      <c r="YD48" s="18"/>
      <c r="YE48" s="18"/>
      <c r="YF48" s="18"/>
      <c r="YG48" s="18"/>
      <c r="YH48" s="18"/>
      <c r="YI48" s="18"/>
      <c r="YJ48" s="18"/>
      <c r="YK48" s="18"/>
      <c r="YL48" s="18"/>
      <c r="YM48" s="18"/>
      <c r="YN48" s="18"/>
      <c r="YO48" s="18"/>
      <c r="YP48" s="18"/>
      <c r="YQ48" s="18"/>
      <c r="YR48" s="18"/>
      <c r="YS48" s="18"/>
      <c r="YT48" s="18"/>
      <c r="YU48" s="18"/>
      <c r="YV48" s="18"/>
      <c r="YW48" s="18"/>
      <c r="YX48" s="18"/>
      <c r="YY48" s="18"/>
      <c r="YZ48" s="18"/>
      <c r="ZA48" s="18"/>
      <c r="ZB48" s="18"/>
      <c r="ZC48" s="18"/>
      <c r="ZD48" s="18"/>
      <c r="ZE48" s="18"/>
      <c r="ZF48" s="18"/>
      <c r="ZG48" s="18"/>
      <c r="ZH48" s="18"/>
      <c r="ZI48" s="18"/>
      <c r="ZJ48" s="18"/>
      <c r="ZK48" s="18"/>
      <c r="ZL48" s="18"/>
      <c r="ZM48" s="18"/>
      <c r="ZN48" s="18"/>
      <c r="ZO48" s="18"/>
      <c r="ZP48" s="18"/>
      <c r="ZQ48" s="18"/>
      <c r="ZR48" s="18"/>
      <c r="ZS48" s="18"/>
      <c r="ZT48" s="18"/>
      <c r="ZU48" s="18"/>
      <c r="ZV48" s="18"/>
      <c r="ZW48" s="18"/>
      <c r="ZX48" s="18"/>
      <c r="ZY48" s="18"/>
      <c r="ZZ48" s="18"/>
      <c r="AAA48" s="18"/>
      <c r="AAB48" s="18"/>
      <c r="AAC48" s="18"/>
      <c r="AAD48" s="18"/>
      <c r="AAE48" s="18"/>
      <c r="AAF48" s="18"/>
      <c r="AAG48" s="18"/>
      <c r="AAH48" s="18"/>
      <c r="AAI48" s="18"/>
      <c r="AAJ48" s="18"/>
      <c r="AAK48" s="18"/>
      <c r="AAL48" s="18"/>
      <c r="AAM48" s="18"/>
      <c r="AAN48" s="18"/>
      <c r="AAO48" s="18"/>
      <c r="AAP48" s="18"/>
      <c r="AAQ48" s="18"/>
      <c r="AAR48" s="18"/>
      <c r="AAS48" s="18"/>
      <c r="AAT48" s="18"/>
      <c r="AAU48" s="18"/>
      <c r="AAV48" s="18"/>
      <c r="AAW48" s="18"/>
      <c r="AAX48" s="18"/>
      <c r="AAY48" s="18"/>
      <c r="AAZ48" s="18"/>
      <c r="ABA48" s="18"/>
      <c r="ABB48" s="18"/>
      <c r="ABC48" s="18"/>
      <c r="ABD48" s="18"/>
      <c r="ABE48" s="18"/>
      <c r="ABF48" s="18"/>
      <c r="ABG48" s="18"/>
      <c r="ABH48" s="18"/>
      <c r="ABI48" s="18"/>
      <c r="ABJ48" s="18"/>
      <c r="ABK48" s="18"/>
      <c r="ABL48" s="18"/>
      <c r="ABM48" s="18"/>
      <c r="ABN48" s="18"/>
      <c r="ABO48" s="18"/>
      <c r="ABP48" s="18"/>
      <c r="ABQ48" s="18"/>
      <c r="ABR48" s="18"/>
      <c r="ABS48" s="18"/>
      <c r="ABT48" s="18"/>
      <c r="ABU48" s="18"/>
      <c r="ABV48" s="18"/>
      <c r="ABW48" s="18"/>
      <c r="ABX48" s="18"/>
      <c r="ABY48" s="18"/>
      <c r="ABZ48" s="18"/>
      <c r="ACA48" s="18"/>
      <c r="ACB48" s="18"/>
      <c r="ACC48" s="18"/>
      <c r="ACD48" s="18"/>
      <c r="ACE48" s="18"/>
      <c r="ACF48" s="18"/>
      <c r="ACG48" s="18"/>
      <c r="ACH48" s="18"/>
      <c r="ACI48" s="18"/>
      <c r="ACJ48" s="18"/>
      <c r="ACK48" s="18"/>
      <c r="ACL48" s="18"/>
      <c r="ACM48" s="18"/>
      <c r="ACN48" s="18"/>
      <c r="ACO48" s="18"/>
      <c r="ACP48" s="18"/>
      <c r="ACQ48" s="18"/>
      <c r="ACR48" s="18"/>
      <c r="ACS48" s="18"/>
      <c r="ACT48" s="18"/>
      <c r="ACU48" s="18"/>
      <c r="ACV48" s="18"/>
      <c r="ACW48" s="18"/>
      <c r="ACX48" s="18"/>
      <c r="ACY48" s="18"/>
      <c r="ACZ48" s="18"/>
      <c r="ADA48" s="18"/>
      <c r="ADB48" s="18"/>
      <c r="ADC48" s="18"/>
      <c r="ADD48" s="18"/>
      <c r="ADE48" s="18"/>
      <c r="ADF48" s="18"/>
      <c r="ADG48" s="18"/>
      <c r="ADH48" s="18"/>
      <c r="ADI48" s="18"/>
      <c r="ADJ48" s="18"/>
      <c r="ADK48" s="18"/>
      <c r="ADL48" s="18"/>
      <c r="ADM48" s="18"/>
      <c r="ADN48" s="18"/>
      <c r="ADO48" s="18"/>
      <c r="ADP48" s="18"/>
      <c r="ADQ48" s="18"/>
      <c r="ADR48" s="18"/>
      <c r="ADS48" s="18"/>
      <c r="ADT48" s="18"/>
      <c r="ADU48" s="18"/>
      <c r="ADV48" s="18"/>
      <c r="ADW48" s="18"/>
      <c r="ADX48" s="18"/>
      <c r="ADY48" s="18"/>
      <c r="ADZ48" s="18"/>
      <c r="AEA48" s="18"/>
      <c r="AEB48" s="18"/>
      <c r="AEC48" s="18"/>
      <c r="AED48" s="18"/>
      <c r="AEE48" s="18"/>
      <c r="AEF48" s="18"/>
      <c r="AEG48" s="18"/>
      <c r="AEH48" s="18"/>
      <c r="AEI48" s="18"/>
      <c r="AEJ48" s="18"/>
      <c r="AEK48" s="18"/>
      <c r="AEL48" s="18"/>
      <c r="AEM48" s="18"/>
      <c r="AEN48" s="18"/>
      <c r="AEO48" s="18"/>
      <c r="AEP48" s="18"/>
      <c r="AEQ48" s="18"/>
      <c r="AER48" s="18"/>
      <c r="AES48" s="18"/>
      <c r="AET48" s="18"/>
      <c r="AEU48" s="18"/>
      <c r="AEV48" s="18"/>
      <c r="AEW48" s="18"/>
      <c r="AEX48" s="18"/>
      <c r="AEY48" s="18"/>
      <c r="AEZ48" s="18"/>
      <c r="AFA48" s="18"/>
      <c r="AFB48" s="18"/>
      <c r="AFC48" s="18"/>
      <c r="AFD48" s="18"/>
      <c r="AFE48" s="18"/>
      <c r="AFF48" s="18"/>
      <c r="AFG48" s="18"/>
      <c r="AFH48" s="18"/>
      <c r="AFI48" s="18"/>
      <c r="AFJ48" s="18"/>
      <c r="AFK48" s="18"/>
      <c r="AFL48" s="18"/>
      <c r="AFM48" s="18"/>
      <c r="AFN48" s="18"/>
      <c r="AFO48" s="18"/>
      <c r="AFP48" s="18"/>
      <c r="AFQ48" s="18"/>
      <c r="AFR48" s="18"/>
      <c r="AFS48" s="18"/>
      <c r="AFT48" s="18"/>
      <c r="AFU48" s="18"/>
      <c r="AFV48" s="18"/>
      <c r="AFW48" s="18"/>
      <c r="AFX48" s="18"/>
      <c r="AFY48" s="18"/>
      <c r="AFZ48" s="18"/>
      <c r="AGA48" s="18"/>
      <c r="AGB48" s="18"/>
      <c r="AGC48" s="18"/>
      <c r="AGD48" s="18"/>
      <c r="AGE48" s="18"/>
      <c r="AGF48" s="18"/>
      <c r="AGG48" s="18"/>
      <c r="AGH48" s="18"/>
      <c r="AGI48" s="18"/>
      <c r="AGJ48" s="18"/>
      <c r="AGK48" s="18"/>
      <c r="AGL48" s="18"/>
      <c r="AGM48" s="18"/>
      <c r="AGN48" s="18"/>
      <c r="AGO48" s="18"/>
      <c r="AGP48" s="18"/>
      <c r="AGQ48" s="18"/>
      <c r="AGR48" s="18"/>
      <c r="AGS48" s="18"/>
      <c r="AGT48" s="18"/>
      <c r="AGU48" s="18"/>
      <c r="AGV48" s="18"/>
      <c r="AGW48" s="18"/>
      <c r="AGX48" s="18"/>
      <c r="AGY48" s="18"/>
      <c r="AGZ48" s="18"/>
      <c r="AHA48" s="18"/>
      <c r="AHB48" s="18"/>
      <c r="AHC48" s="18"/>
      <c r="AHD48" s="18"/>
      <c r="AHE48" s="18"/>
      <c r="AHF48" s="18"/>
      <c r="AHG48" s="18"/>
      <c r="AHH48" s="18"/>
      <c r="AHI48" s="18"/>
      <c r="AHJ48" s="18"/>
      <c r="AHK48" s="18"/>
      <c r="AHL48" s="18"/>
      <c r="AHM48" s="18"/>
      <c r="AHN48" s="18"/>
      <c r="AHO48" s="18"/>
      <c r="AHP48" s="18"/>
      <c r="AHQ48" s="18"/>
      <c r="AHR48" s="18"/>
      <c r="AHS48" s="18"/>
      <c r="AHT48" s="18"/>
      <c r="AHU48" s="18"/>
      <c r="AHV48" s="18"/>
      <c r="AHW48" s="18"/>
      <c r="AHX48" s="18"/>
      <c r="AHY48" s="18"/>
      <c r="AHZ48" s="18"/>
      <c r="AIA48" s="18"/>
      <c r="AIB48" s="18"/>
      <c r="AIC48" s="18"/>
      <c r="AID48" s="18"/>
      <c r="AIE48" s="18"/>
      <c r="AIF48" s="18"/>
      <c r="AIG48" s="18"/>
      <c r="AIH48" s="18"/>
      <c r="AII48" s="18"/>
      <c r="AIJ48" s="18"/>
      <c r="AIK48" s="18"/>
      <c r="AIL48" s="18"/>
      <c r="AIM48" s="18"/>
      <c r="AIN48" s="18"/>
      <c r="AIO48" s="18"/>
      <c r="AIP48" s="18"/>
      <c r="AIQ48" s="18"/>
      <c r="AIR48" s="18"/>
      <c r="AIS48" s="18"/>
      <c r="AIT48" s="18"/>
      <c r="AIU48" s="18"/>
      <c r="AIV48" s="18"/>
      <c r="AIW48" s="18"/>
      <c r="AIX48" s="18"/>
      <c r="AIY48" s="18"/>
      <c r="AIZ48" s="18"/>
      <c r="AJA48" s="18"/>
      <c r="AJB48" s="18"/>
      <c r="AJC48" s="18"/>
      <c r="AJD48" s="18"/>
      <c r="AJE48" s="18"/>
      <c r="AJF48" s="18"/>
      <c r="AJG48" s="18"/>
      <c r="AJH48" s="18"/>
      <c r="AJI48" s="18"/>
      <c r="AJJ48" s="18"/>
      <c r="AJK48" s="18"/>
      <c r="AJL48" s="18"/>
      <c r="AJM48" s="18"/>
      <c r="AJN48" s="18"/>
      <c r="AJO48" s="18"/>
      <c r="AJP48" s="18"/>
      <c r="AJQ48" s="18"/>
      <c r="AJR48" s="18"/>
      <c r="AJS48" s="18"/>
      <c r="AJT48" s="18"/>
      <c r="AJU48" s="18"/>
      <c r="AJV48" s="18"/>
      <c r="AJW48" s="18"/>
      <c r="AJX48" s="18"/>
      <c r="AJY48" s="18"/>
      <c r="AJZ48" s="18"/>
      <c r="AKA48" s="18"/>
      <c r="AKB48" s="18"/>
      <c r="AKC48" s="18"/>
      <c r="AKD48" s="18"/>
      <c r="AKE48" s="18"/>
      <c r="AKF48" s="18"/>
      <c r="AKG48" s="18"/>
      <c r="AKH48" s="18"/>
      <c r="AKI48" s="18"/>
      <c r="AKJ48" s="18"/>
      <c r="AKK48" s="18"/>
      <c r="AKL48" s="18"/>
      <c r="AKM48" s="18"/>
      <c r="AKN48" s="18"/>
      <c r="AKO48" s="18"/>
      <c r="AKP48" s="18"/>
      <c r="AKQ48" s="18"/>
      <c r="AKR48" s="18"/>
      <c r="AKS48" s="18"/>
      <c r="AKT48" s="18"/>
      <c r="AKU48" s="18"/>
      <c r="AKV48" s="18"/>
      <c r="AKW48" s="18"/>
      <c r="AKX48" s="18"/>
      <c r="AKY48" s="18"/>
      <c r="AKZ48" s="18"/>
      <c r="ALA48" s="18"/>
      <c r="ALB48" s="18"/>
      <c r="ALC48" s="18"/>
      <c r="ALD48" s="18"/>
      <c r="ALE48" s="18"/>
      <c r="ALF48" s="18"/>
      <c r="ALG48" s="18"/>
      <c r="ALH48" s="18"/>
      <c r="ALI48" s="18"/>
      <c r="ALJ48" s="18"/>
      <c r="ALK48" s="18"/>
      <c r="ALL48" s="18"/>
      <c r="ALM48" s="18"/>
      <c r="ALN48" s="18"/>
      <c r="ALO48" s="18"/>
      <c r="ALP48" s="18"/>
      <c r="ALQ48" s="18"/>
      <c r="ALR48" s="18"/>
      <c r="ALS48" s="18"/>
      <c r="ALT48" s="18"/>
      <c r="ALU48" s="18"/>
      <c r="ALV48" s="18"/>
      <c r="ALW48" s="18"/>
      <c r="ALX48" s="18"/>
      <c r="ALY48" s="18"/>
      <c r="ALZ48" s="18"/>
      <c r="AMA48" s="18"/>
      <c r="AMB48" s="18"/>
      <c r="AMC48" s="18"/>
      <c r="AMD48" s="18"/>
      <c r="AME48" s="18"/>
      <c r="AMF48" s="18"/>
      <c r="AMG48" s="18"/>
      <c r="AMH48" s="18"/>
      <c r="AMI48" s="18"/>
      <c r="AMJ48" s="18"/>
    </row>
    <row r="49" spans="1:1024" ht="15" customHeight="1" x14ac:dyDescent="0.25">
      <c r="A49" s="254" t="s">
        <v>37</v>
      </c>
      <c r="B49" s="254"/>
      <c r="C49" s="254"/>
      <c r="D49" s="254"/>
      <c r="E49" s="148"/>
      <c r="F49" s="154"/>
      <c r="G49" s="254" t="s">
        <v>37</v>
      </c>
      <c r="H49" s="254"/>
      <c r="I49" s="254"/>
      <c r="J49" s="254"/>
      <c r="K49" s="147"/>
      <c r="L49" s="147"/>
      <c r="M49" s="10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  <c r="AMF49" s="18"/>
      <c r="AMG49" s="18"/>
      <c r="AMH49" s="18"/>
      <c r="AMI49" s="18"/>
      <c r="AMJ49" s="18"/>
    </row>
    <row r="50" spans="1:1024" ht="15" customHeight="1" x14ac:dyDescent="0.25">
      <c r="A50" s="282" t="s">
        <v>124</v>
      </c>
      <c r="B50" s="282"/>
      <c r="C50" s="282"/>
      <c r="D50" s="282"/>
      <c r="E50" s="244">
        <v>128000</v>
      </c>
      <c r="F50" s="148">
        <v>40000</v>
      </c>
      <c r="G50" s="246" t="s">
        <v>5</v>
      </c>
      <c r="H50" s="246"/>
      <c r="I50" s="246"/>
      <c r="J50" s="246"/>
      <c r="K50" s="147">
        <f>E54-SUM(K51:K52)</f>
        <v>160000</v>
      </c>
      <c r="L50" s="147">
        <f>F54-L51</f>
        <v>111000</v>
      </c>
      <c r="M50" s="170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  <c r="ADC50" s="18"/>
      <c r="ADD50" s="18"/>
      <c r="ADE50" s="18"/>
      <c r="ADF50" s="18"/>
      <c r="ADG50" s="18"/>
      <c r="ADH50" s="18"/>
      <c r="ADI50" s="18"/>
      <c r="ADJ50" s="18"/>
      <c r="ADK50" s="18"/>
      <c r="ADL50" s="18"/>
      <c r="ADM50" s="18"/>
      <c r="ADN50" s="18"/>
      <c r="ADO50" s="18"/>
      <c r="ADP50" s="18"/>
      <c r="ADQ50" s="18"/>
      <c r="ADR50" s="18"/>
      <c r="ADS50" s="18"/>
      <c r="ADT50" s="18"/>
      <c r="ADU50" s="18"/>
      <c r="ADV50" s="18"/>
      <c r="ADW50" s="18"/>
      <c r="ADX50" s="18"/>
      <c r="ADY50" s="18"/>
      <c r="ADZ50" s="18"/>
      <c r="AEA50" s="18"/>
      <c r="AEB50" s="18"/>
      <c r="AEC50" s="18"/>
      <c r="AED50" s="18"/>
      <c r="AEE50" s="18"/>
      <c r="AEF50" s="18"/>
      <c r="AEG50" s="18"/>
      <c r="AEH50" s="18"/>
      <c r="AEI50" s="18"/>
      <c r="AEJ50" s="18"/>
      <c r="AEK50" s="18"/>
      <c r="AEL50" s="18"/>
      <c r="AEM50" s="18"/>
      <c r="AEN50" s="18"/>
      <c r="AEO50" s="18"/>
      <c r="AEP50" s="18"/>
      <c r="AEQ50" s="18"/>
      <c r="AER50" s="18"/>
      <c r="AES50" s="18"/>
      <c r="AET50" s="18"/>
      <c r="AEU50" s="18"/>
      <c r="AEV50" s="18"/>
      <c r="AEW50" s="18"/>
      <c r="AEX50" s="18"/>
      <c r="AEY50" s="18"/>
      <c r="AEZ50" s="18"/>
      <c r="AFA50" s="18"/>
      <c r="AFB50" s="18"/>
      <c r="AFC50" s="18"/>
      <c r="AFD50" s="18"/>
      <c r="AFE50" s="18"/>
      <c r="AFF50" s="18"/>
      <c r="AFG50" s="18"/>
      <c r="AFH50" s="18"/>
      <c r="AFI50" s="18"/>
      <c r="AFJ50" s="18"/>
      <c r="AFK50" s="18"/>
      <c r="AFL50" s="18"/>
      <c r="AFM50" s="18"/>
      <c r="AFN50" s="18"/>
      <c r="AFO50" s="18"/>
      <c r="AFP50" s="18"/>
      <c r="AFQ50" s="18"/>
      <c r="AFR50" s="18"/>
      <c r="AFS50" s="18"/>
      <c r="AFT50" s="18"/>
      <c r="AFU50" s="18"/>
      <c r="AFV50" s="18"/>
      <c r="AFW50" s="18"/>
      <c r="AFX50" s="18"/>
      <c r="AFY50" s="18"/>
      <c r="AFZ50" s="18"/>
      <c r="AGA50" s="18"/>
      <c r="AGB50" s="18"/>
      <c r="AGC50" s="18"/>
      <c r="AGD50" s="18"/>
      <c r="AGE50" s="18"/>
      <c r="AGF50" s="18"/>
      <c r="AGG50" s="18"/>
      <c r="AGH50" s="18"/>
      <c r="AGI50" s="18"/>
      <c r="AGJ50" s="18"/>
      <c r="AGK50" s="18"/>
      <c r="AGL50" s="18"/>
      <c r="AGM50" s="18"/>
      <c r="AGN50" s="18"/>
      <c r="AGO50" s="18"/>
      <c r="AGP50" s="18"/>
      <c r="AGQ50" s="18"/>
      <c r="AGR50" s="18"/>
      <c r="AGS50" s="18"/>
      <c r="AGT50" s="18"/>
      <c r="AGU50" s="18"/>
      <c r="AGV50" s="18"/>
      <c r="AGW50" s="18"/>
      <c r="AGX50" s="18"/>
      <c r="AGY50" s="18"/>
      <c r="AGZ50" s="18"/>
      <c r="AHA50" s="18"/>
      <c r="AHB50" s="18"/>
      <c r="AHC50" s="18"/>
      <c r="AHD50" s="18"/>
      <c r="AHE50" s="18"/>
      <c r="AHF50" s="18"/>
      <c r="AHG50" s="18"/>
      <c r="AHH50" s="18"/>
      <c r="AHI50" s="18"/>
      <c r="AHJ50" s="18"/>
      <c r="AHK50" s="18"/>
      <c r="AHL50" s="18"/>
      <c r="AHM50" s="18"/>
      <c r="AHN50" s="18"/>
      <c r="AHO50" s="18"/>
      <c r="AHP50" s="18"/>
      <c r="AHQ50" s="18"/>
      <c r="AHR50" s="18"/>
      <c r="AHS50" s="18"/>
      <c r="AHT50" s="18"/>
      <c r="AHU50" s="18"/>
      <c r="AHV50" s="18"/>
      <c r="AHW50" s="18"/>
      <c r="AHX50" s="18"/>
      <c r="AHY50" s="18"/>
      <c r="AHZ50" s="18"/>
      <c r="AIA50" s="18"/>
      <c r="AIB50" s="18"/>
      <c r="AIC50" s="18"/>
      <c r="AID50" s="18"/>
      <c r="AIE50" s="18"/>
      <c r="AIF50" s="18"/>
      <c r="AIG50" s="18"/>
      <c r="AIH50" s="18"/>
      <c r="AII50" s="18"/>
      <c r="AIJ50" s="18"/>
      <c r="AIK50" s="18"/>
      <c r="AIL50" s="18"/>
      <c r="AIM50" s="18"/>
      <c r="AIN50" s="18"/>
      <c r="AIO50" s="18"/>
      <c r="AIP50" s="18"/>
      <c r="AIQ50" s="18"/>
      <c r="AIR50" s="18"/>
      <c r="AIS50" s="18"/>
      <c r="AIT50" s="18"/>
      <c r="AIU50" s="18"/>
      <c r="AIV50" s="18"/>
      <c r="AIW50" s="18"/>
      <c r="AIX50" s="18"/>
      <c r="AIY50" s="18"/>
      <c r="AIZ50" s="18"/>
      <c r="AJA50" s="18"/>
      <c r="AJB50" s="18"/>
      <c r="AJC50" s="18"/>
      <c r="AJD50" s="18"/>
      <c r="AJE50" s="18"/>
      <c r="AJF50" s="18"/>
      <c r="AJG50" s="18"/>
      <c r="AJH50" s="18"/>
      <c r="AJI50" s="18"/>
      <c r="AJJ50" s="18"/>
      <c r="AJK50" s="18"/>
      <c r="AJL50" s="18"/>
      <c r="AJM50" s="18"/>
      <c r="AJN50" s="18"/>
      <c r="AJO50" s="18"/>
      <c r="AJP50" s="18"/>
      <c r="AJQ50" s="18"/>
      <c r="AJR50" s="18"/>
      <c r="AJS50" s="18"/>
      <c r="AJT50" s="18"/>
      <c r="AJU50" s="18"/>
      <c r="AJV50" s="18"/>
      <c r="AJW50" s="18"/>
      <c r="AJX50" s="18"/>
      <c r="AJY50" s="18"/>
      <c r="AJZ50" s="18"/>
      <c r="AKA50" s="18"/>
      <c r="AKB50" s="18"/>
      <c r="AKC50" s="18"/>
      <c r="AKD50" s="18"/>
      <c r="AKE50" s="18"/>
      <c r="AKF50" s="18"/>
      <c r="AKG50" s="18"/>
      <c r="AKH50" s="18"/>
      <c r="AKI50" s="18"/>
      <c r="AKJ50" s="18"/>
      <c r="AKK50" s="18"/>
      <c r="AKL50" s="18"/>
      <c r="AKM50" s="18"/>
      <c r="AKN50" s="18"/>
      <c r="AKO50" s="18"/>
      <c r="AKP50" s="18"/>
      <c r="AKQ50" s="18"/>
      <c r="AKR50" s="18"/>
      <c r="AKS50" s="18"/>
      <c r="AKT50" s="18"/>
      <c r="AKU50" s="18"/>
      <c r="AKV50" s="18"/>
      <c r="AKW50" s="18"/>
      <c r="AKX50" s="18"/>
      <c r="AKY50" s="18"/>
      <c r="AKZ50" s="18"/>
      <c r="ALA50" s="18"/>
      <c r="ALB50" s="18"/>
      <c r="ALC50" s="18"/>
      <c r="ALD50" s="18"/>
      <c r="ALE50" s="18"/>
      <c r="ALF50" s="18"/>
      <c r="ALG50" s="18"/>
      <c r="ALH50" s="18"/>
      <c r="ALI50" s="18"/>
      <c r="ALJ50" s="18"/>
      <c r="ALK50" s="18"/>
      <c r="ALL50" s="18"/>
      <c r="ALM50" s="18"/>
      <c r="ALN50" s="18"/>
      <c r="ALO50" s="18"/>
      <c r="ALP50" s="18"/>
      <c r="ALQ50" s="18"/>
      <c r="ALR50" s="18"/>
      <c r="ALS50" s="18"/>
      <c r="ALT50" s="18"/>
      <c r="ALU50" s="18"/>
      <c r="ALV50" s="18"/>
      <c r="ALW50" s="18"/>
      <c r="ALX50" s="18"/>
      <c r="ALY50" s="18"/>
      <c r="ALZ50" s="18"/>
      <c r="AMA50" s="18"/>
      <c r="AMB50" s="18"/>
      <c r="AMC50" s="18"/>
      <c r="AMD50" s="18"/>
      <c r="AME50" s="18"/>
      <c r="AMF50" s="18"/>
      <c r="AMG50" s="18"/>
      <c r="AMH50" s="18"/>
      <c r="AMI50" s="18"/>
      <c r="AMJ50" s="18"/>
    </row>
    <row r="51" spans="1:1024" ht="15" customHeight="1" x14ac:dyDescent="0.25">
      <c r="A51" s="282" t="s">
        <v>125</v>
      </c>
      <c r="B51" s="282"/>
      <c r="C51" s="282"/>
      <c r="D51" s="282"/>
      <c r="E51" s="244">
        <f>32000</f>
        <v>32000</v>
      </c>
      <c r="F51" s="148">
        <v>122000</v>
      </c>
      <c r="G51" s="246" t="s">
        <v>127</v>
      </c>
      <c r="H51" s="246"/>
      <c r="I51" s="246"/>
      <c r="J51" s="246"/>
      <c r="K51" s="147"/>
      <c r="L51" s="147">
        <f>50000/2+52000/2</f>
        <v>51000</v>
      </c>
      <c r="M51" s="107"/>
      <c r="N51" s="26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  <c r="ADC51" s="18"/>
      <c r="ADD51" s="18"/>
      <c r="ADE51" s="18"/>
      <c r="ADF51" s="18"/>
      <c r="ADG51" s="18"/>
      <c r="ADH51" s="18"/>
      <c r="ADI51" s="18"/>
      <c r="ADJ51" s="18"/>
      <c r="ADK51" s="18"/>
      <c r="ADL51" s="18"/>
      <c r="ADM51" s="18"/>
      <c r="ADN51" s="18"/>
      <c r="ADO51" s="18"/>
      <c r="ADP51" s="18"/>
      <c r="ADQ51" s="18"/>
      <c r="ADR51" s="18"/>
      <c r="ADS51" s="18"/>
      <c r="ADT51" s="18"/>
      <c r="ADU51" s="18"/>
      <c r="ADV51" s="18"/>
      <c r="ADW51" s="18"/>
      <c r="ADX51" s="18"/>
      <c r="ADY51" s="18"/>
      <c r="ADZ51" s="18"/>
      <c r="AEA51" s="18"/>
      <c r="AEB51" s="18"/>
      <c r="AEC51" s="18"/>
      <c r="AED51" s="18"/>
      <c r="AEE51" s="18"/>
      <c r="AEF51" s="18"/>
      <c r="AEG51" s="18"/>
      <c r="AEH51" s="18"/>
      <c r="AEI51" s="18"/>
      <c r="AEJ51" s="18"/>
      <c r="AEK51" s="18"/>
      <c r="AEL51" s="18"/>
      <c r="AEM51" s="18"/>
      <c r="AEN51" s="18"/>
      <c r="AEO51" s="18"/>
      <c r="AEP51" s="18"/>
      <c r="AEQ51" s="18"/>
      <c r="AER51" s="18"/>
      <c r="AES51" s="18"/>
      <c r="AET51" s="18"/>
      <c r="AEU51" s="18"/>
      <c r="AEV51" s="18"/>
      <c r="AEW51" s="18"/>
      <c r="AEX51" s="18"/>
      <c r="AEY51" s="18"/>
      <c r="AEZ51" s="18"/>
      <c r="AFA51" s="18"/>
      <c r="AFB51" s="18"/>
      <c r="AFC51" s="18"/>
      <c r="AFD51" s="18"/>
      <c r="AFE51" s="18"/>
      <c r="AFF51" s="18"/>
      <c r="AFG51" s="18"/>
      <c r="AFH51" s="18"/>
      <c r="AFI51" s="18"/>
      <c r="AFJ51" s="18"/>
      <c r="AFK51" s="18"/>
      <c r="AFL51" s="18"/>
      <c r="AFM51" s="18"/>
      <c r="AFN51" s="18"/>
      <c r="AFO51" s="18"/>
      <c r="AFP51" s="18"/>
      <c r="AFQ51" s="18"/>
      <c r="AFR51" s="18"/>
      <c r="AFS51" s="18"/>
      <c r="AFT51" s="18"/>
      <c r="AFU51" s="18"/>
      <c r="AFV51" s="18"/>
      <c r="AFW51" s="18"/>
      <c r="AFX51" s="18"/>
      <c r="AFY51" s="18"/>
      <c r="AFZ51" s="18"/>
      <c r="AGA51" s="18"/>
      <c r="AGB51" s="18"/>
      <c r="AGC51" s="18"/>
      <c r="AGD51" s="18"/>
      <c r="AGE51" s="18"/>
      <c r="AGF51" s="18"/>
      <c r="AGG51" s="18"/>
      <c r="AGH51" s="18"/>
      <c r="AGI51" s="18"/>
      <c r="AGJ51" s="18"/>
      <c r="AGK51" s="18"/>
      <c r="AGL51" s="18"/>
      <c r="AGM51" s="18"/>
      <c r="AGN51" s="18"/>
      <c r="AGO51" s="18"/>
      <c r="AGP51" s="18"/>
      <c r="AGQ51" s="18"/>
      <c r="AGR51" s="18"/>
      <c r="AGS51" s="18"/>
      <c r="AGT51" s="18"/>
      <c r="AGU51" s="18"/>
      <c r="AGV51" s="18"/>
      <c r="AGW51" s="18"/>
      <c r="AGX51" s="18"/>
      <c r="AGY51" s="18"/>
      <c r="AGZ51" s="18"/>
      <c r="AHA51" s="18"/>
      <c r="AHB51" s="18"/>
      <c r="AHC51" s="18"/>
      <c r="AHD51" s="18"/>
      <c r="AHE51" s="18"/>
      <c r="AHF51" s="18"/>
      <c r="AHG51" s="18"/>
      <c r="AHH51" s="18"/>
      <c r="AHI51" s="18"/>
      <c r="AHJ51" s="18"/>
      <c r="AHK51" s="18"/>
      <c r="AHL51" s="18"/>
      <c r="AHM51" s="18"/>
      <c r="AHN51" s="18"/>
      <c r="AHO51" s="18"/>
      <c r="AHP51" s="18"/>
      <c r="AHQ51" s="18"/>
      <c r="AHR51" s="18"/>
      <c r="AHS51" s="18"/>
      <c r="AHT51" s="18"/>
      <c r="AHU51" s="18"/>
      <c r="AHV51" s="18"/>
      <c r="AHW51" s="18"/>
      <c r="AHX51" s="18"/>
      <c r="AHY51" s="18"/>
      <c r="AHZ51" s="18"/>
      <c r="AIA51" s="18"/>
      <c r="AIB51" s="18"/>
      <c r="AIC51" s="18"/>
      <c r="AID51" s="18"/>
      <c r="AIE51" s="18"/>
      <c r="AIF51" s="18"/>
      <c r="AIG51" s="18"/>
      <c r="AIH51" s="18"/>
      <c r="AII51" s="18"/>
      <c r="AIJ51" s="18"/>
      <c r="AIK51" s="18"/>
      <c r="AIL51" s="18"/>
      <c r="AIM51" s="18"/>
      <c r="AIN51" s="18"/>
      <c r="AIO51" s="18"/>
      <c r="AIP51" s="18"/>
      <c r="AIQ51" s="18"/>
      <c r="AIR51" s="18"/>
      <c r="AIS51" s="18"/>
      <c r="AIT51" s="18"/>
      <c r="AIU51" s="18"/>
      <c r="AIV51" s="18"/>
      <c r="AIW51" s="18"/>
      <c r="AIX51" s="18"/>
      <c r="AIY51" s="18"/>
      <c r="AIZ51" s="18"/>
      <c r="AJA51" s="18"/>
      <c r="AJB51" s="18"/>
      <c r="AJC51" s="18"/>
      <c r="AJD51" s="18"/>
      <c r="AJE51" s="18"/>
      <c r="AJF51" s="18"/>
      <c r="AJG51" s="18"/>
      <c r="AJH51" s="18"/>
      <c r="AJI51" s="18"/>
      <c r="AJJ51" s="18"/>
      <c r="AJK51" s="18"/>
      <c r="AJL51" s="18"/>
      <c r="AJM51" s="18"/>
      <c r="AJN51" s="18"/>
      <c r="AJO51" s="18"/>
      <c r="AJP51" s="18"/>
      <c r="AJQ51" s="18"/>
      <c r="AJR51" s="18"/>
      <c r="AJS51" s="18"/>
      <c r="AJT51" s="18"/>
      <c r="AJU51" s="18"/>
      <c r="AJV51" s="18"/>
      <c r="AJW51" s="18"/>
      <c r="AJX51" s="18"/>
      <c r="AJY51" s="18"/>
      <c r="AJZ51" s="18"/>
      <c r="AKA51" s="18"/>
      <c r="AKB51" s="18"/>
      <c r="AKC51" s="18"/>
      <c r="AKD51" s="18"/>
      <c r="AKE51" s="18"/>
      <c r="AKF51" s="18"/>
      <c r="AKG51" s="18"/>
      <c r="AKH51" s="18"/>
      <c r="AKI51" s="18"/>
      <c r="AKJ51" s="18"/>
      <c r="AKK51" s="18"/>
      <c r="AKL51" s="18"/>
      <c r="AKM51" s="18"/>
      <c r="AKN51" s="18"/>
      <c r="AKO51" s="18"/>
      <c r="AKP51" s="18"/>
      <c r="AKQ51" s="18"/>
      <c r="AKR51" s="18"/>
      <c r="AKS51" s="18"/>
      <c r="AKT51" s="18"/>
      <c r="AKU51" s="18"/>
      <c r="AKV51" s="18"/>
      <c r="AKW51" s="18"/>
      <c r="AKX51" s="18"/>
      <c r="AKY51" s="18"/>
      <c r="AKZ51" s="18"/>
      <c r="ALA51" s="18"/>
      <c r="ALB51" s="18"/>
      <c r="ALC51" s="18"/>
      <c r="ALD51" s="18"/>
      <c r="ALE51" s="18"/>
      <c r="ALF51" s="18"/>
      <c r="ALG51" s="18"/>
      <c r="ALH51" s="18"/>
      <c r="ALI51" s="18"/>
      <c r="ALJ51" s="18"/>
      <c r="ALK51" s="18"/>
      <c r="ALL51" s="18"/>
      <c r="ALM51" s="18"/>
      <c r="ALN51" s="18"/>
      <c r="ALO51" s="18"/>
      <c r="ALP51" s="18"/>
      <c r="ALQ51" s="18"/>
      <c r="ALR51" s="18"/>
      <c r="ALS51" s="18"/>
      <c r="ALT51" s="18"/>
      <c r="ALU51" s="18"/>
      <c r="ALV51" s="18"/>
      <c r="ALW51" s="18"/>
      <c r="ALX51" s="18"/>
      <c r="ALY51" s="18"/>
      <c r="ALZ51" s="18"/>
      <c r="AMA51" s="18"/>
      <c r="AMB51" s="18"/>
      <c r="AMC51" s="18"/>
      <c r="AMD51" s="18"/>
      <c r="AME51" s="18"/>
      <c r="AMF51" s="18"/>
      <c r="AMG51" s="18"/>
      <c r="AMH51" s="18"/>
      <c r="AMI51" s="18"/>
      <c r="AMJ51" s="18"/>
    </row>
    <row r="52" spans="1:1024" ht="15" customHeight="1" x14ac:dyDescent="0.25">
      <c r="A52" s="255" t="s">
        <v>126</v>
      </c>
      <c r="B52" s="255"/>
      <c r="C52" s="255"/>
      <c r="D52" s="255"/>
      <c r="E52" s="145">
        <v>0</v>
      </c>
      <c r="F52" s="148">
        <v>0</v>
      </c>
      <c r="G52" s="246" t="s">
        <v>17</v>
      </c>
      <c r="H52" s="246"/>
      <c r="I52" s="246"/>
      <c r="J52" s="246"/>
      <c r="K52" s="147">
        <v>0</v>
      </c>
      <c r="L52" s="147">
        <v>0</v>
      </c>
      <c r="M52" s="107"/>
      <c r="N52" s="26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  <c r="ADC52" s="18"/>
      <c r="ADD52" s="18"/>
      <c r="ADE52" s="18"/>
      <c r="ADF52" s="18"/>
      <c r="ADG52" s="18"/>
      <c r="ADH52" s="18"/>
      <c r="ADI52" s="18"/>
      <c r="ADJ52" s="18"/>
      <c r="ADK52" s="18"/>
      <c r="ADL52" s="18"/>
      <c r="ADM52" s="18"/>
      <c r="ADN52" s="18"/>
      <c r="ADO52" s="18"/>
      <c r="ADP52" s="18"/>
      <c r="ADQ52" s="18"/>
      <c r="ADR52" s="18"/>
      <c r="ADS52" s="18"/>
      <c r="ADT52" s="18"/>
      <c r="ADU52" s="18"/>
      <c r="ADV52" s="18"/>
      <c r="ADW52" s="18"/>
      <c r="ADX52" s="18"/>
      <c r="ADY52" s="18"/>
      <c r="ADZ52" s="18"/>
      <c r="AEA52" s="18"/>
      <c r="AEB52" s="18"/>
      <c r="AEC52" s="18"/>
      <c r="AED52" s="18"/>
      <c r="AEE52" s="18"/>
      <c r="AEF52" s="18"/>
      <c r="AEG52" s="18"/>
      <c r="AEH52" s="18"/>
      <c r="AEI52" s="18"/>
      <c r="AEJ52" s="18"/>
      <c r="AEK52" s="18"/>
      <c r="AEL52" s="18"/>
      <c r="AEM52" s="18"/>
      <c r="AEN52" s="18"/>
      <c r="AEO52" s="18"/>
      <c r="AEP52" s="18"/>
      <c r="AEQ52" s="18"/>
      <c r="AER52" s="18"/>
      <c r="AES52" s="18"/>
      <c r="AET52" s="18"/>
      <c r="AEU52" s="18"/>
      <c r="AEV52" s="18"/>
      <c r="AEW52" s="18"/>
      <c r="AEX52" s="18"/>
      <c r="AEY52" s="18"/>
      <c r="AEZ52" s="18"/>
      <c r="AFA52" s="18"/>
      <c r="AFB52" s="18"/>
      <c r="AFC52" s="18"/>
      <c r="AFD52" s="18"/>
      <c r="AFE52" s="18"/>
      <c r="AFF52" s="18"/>
      <c r="AFG52" s="18"/>
      <c r="AFH52" s="18"/>
      <c r="AFI52" s="18"/>
      <c r="AFJ52" s="18"/>
      <c r="AFK52" s="18"/>
      <c r="AFL52" s="18"/>
      <c r="AFM52" s="18"/>
      <c r="AFN52" s="18"/>
      <c r="AFO52" s="18"/>
      <c r="AFP52" s="18"/>
      <c r="AFQ52" s="18"/>
      <c r="AFR52" s="18"/>
      <c r="AFS52" s="18"/>
      <c r="AFT52" s="18"/>
      <c r="AFU52" s="18"/>
      <c r="AFV52" s="18"/>
      <c r="AFW52" s="18"/>
      <c r="AFX52" s="18"/>
      <c r="AFY52" s="18"/>
      <c r="AFZ52" s="18"/>
      <c r="AGA52" s="18"/>
      <c r="AGB52" s="18"/>
      <c r="AGC52" s="18"/>
      <c r="AGD52" s="18"/>
      <c r="AGE52" s="18"/>
      <c r="AGF52" s="18"/>
      <c r="AGG52" s="18"/>
      <c r="AGH52" s="18"/>
      <c r="AGI52" s="18"/>
      <c r="AGJ52" s="18"/>
      <c r="AGK52" s="18"/>
      <c r="AGL52" s="18"/>
      <c r="AGM52" s="18"/>
      <c r="AGN52" s="18"/>
      <c r="AGO52" s="18"/>
      <c r="AGP52" s="18"/>
      <c r="AGQ52" s="18"/>
      <c r="AGR52" s="18"/>
      <c r="AGS52" s="18"/>
      <c r="AGT52" s="18"/>
      <c r="AGU52" s="18"/>
      <c r="AGV52" s="18"/>
      <c r="AGW52" s="18"/>
      <c r="AGX52" s="18"/>
      <c r="AGY52" s="18"/>
      <c r="AGZ52" s="18"/>
      <c r="AHA52" s="18"/>
      <c r="AHB52" s="18"/>
      <c r="AHC52" s="18"/>
      <c r="AHD52" s="18"/>
      <c r="AHE52" s="18"/>
      <c r="AHF52" s="18"/>
      <c r="AHG52" s="18"/>
      <c r="AHH52" s="18"/>
      <c r="AHI52" s="18"/>
      <c r="AHJ52" s="18"/>
      <c r="AHK52" s="18"/>
      <c r="AHL52" s="18"/>
      <c r="AHM52" s="18"/>
      <c r="AHN52" s="18"/>
      <c r="AHO52" s="18"/>
      <c r="AHP52" s="18"/>
      <c r="AHQ52" s="18"/>
      <c r="AHR52" s="18"/>
      <c r="AHS52" s="18"/>
      <c r="AHT52" s="18"/>
      <c r="AHU52" s="18"/>
      <c r="AHV52" s="18"/>
      <c r="AHW52" s="18"/>
      <c r="AHX52" s="18"/>
      <c r="AHY52" s="18"/>
      <c r="AHZ52" s="18"/>
      <c r="AIA52" s="18"/>
      <c r="AIB52" s="18"/>
      <c r="AIC52" s="18"/>
      <c r="AID52" s="18"/>
      <c r="AIE52" s="18"/>
      <c r="AIF52" s="18"/>
      <c r="AIG52" s="18"/>
      <c r="AIH52" s="18"/>
      <c r="AII52" s="18"/>
      <c r="AIJ52" s="18"/>
      <c r="AIK52" s="18"/>
      <c r="AIL52" s="18"/>
      <c r="AIM52" s="18"/>
      <c r="AIN52" s="18"/>
      <c r="AIO52" s="18"/>
      <c r="AIP52" s="18"/>
      <c r="AIQ52" s="18"/>
      <c r="AIR52" s="18"/>
      <c r="AIS52" s="18"/>
      <c r="AIT52" s="18"/>
      <c r="AIU52" s="18"/>
      <c r="AIV52" s="18"/>
      <c r="AIW52" s="18"/>
      <c r="AIX52" s="18"/>
      <c r="AIY52" s="18"/>
      <c r="AIZ52" s="18"/>
      <c r="AJA52" s="18"/>
      <c r="AJB52" s="18"/>
      <c r="AJC52" s="18"/>
      <c r="AJD52" s="18"/>
      <c r="AJE52" s="18"/>
      <c r="AJF52" s="18"/>
      <c r="AJG52" s="18"/>
      <c r="AJH52" s="18"/>
      <c r="AJI52" s="18"/>
      <c r="AJJ52" s="18"/>
      <c r="AJK52" s="18"/>
      <c r="AJL52" s="18"/>
      <c r="AJM52" s="18"/>
      <c r="AJN52" s="18"/>
      <c r="AJO52" s="18"/>
      <c r="AJP52" s="18"/>
      <c r="AJQ52" s="18"/>
      <c r="AJR52" s="18"/>
      <c r="AJS52" s="18"/>
      <c r="AJT52" s="18"/>
      <c r="AJU52" s="18"/>
      <c r="AJV52" s="18"/>
      <c r="AJW52" s="18"/>
      <c r="AJX52" s="18"/>
      <c r="AJY52" s="18"/>
      <c r="AJZ52" s="18"/>
      <c r="AKA52" s="18"/>
      <c r="AKB52" s="18"/>
      <c r="AKC52" s="18"/>
      <c r="AKD52" s="18"/>
      <c r="AKE52" s="18"/>
      <c r="AKF52" s="18"/>
      <c r="AKG52" s="18"/>
      <c r="AKH52" s="18"/>
      <c r="AKI52" s="18"/>
      <c r="AKJ52" s="18"/>
      <c r="AKK52" s="18"/>
      <c r="AKL52" s="18"/>
      <c r="AKM52" s="18"/>
      <c r="AKN52" s="18"/>
      <c r="AKO52" s="18"/>
      <c r="AKP52" s="18"/>
      <c r="AKQ52" s="18"/>
      <c r="AKR52" s="18"/>
      <c r="AKS52" s="18"/>
      <c r="AKT52" s="18"/>
      <c r="AKU52" s="18"/>
      <c r="AKV52" s="18"/>
      <c r="AKW52" s="18"/>
      <c r="AKX52" s="18"/>
      <c r="AKY52" s="18"/>
      <c r="AKZ52" s="18"/>
      <c r="ALA52" s="18"/>
      <c r="ALB52" s="18"/>
      <c r="ALC52" s="18"/>
      <c r="ALD52" s="18"/>
      <c r="ALE52" s="18"/>
      <c r="ALF52" s="18"/>
      <c r="ALG52" s="18"/>
      <c r="ALH52" s="18"/>
      <c r="ALI52" s="18"/>
      <c r="ALJ52" s="18"/>
      <c r="ALK52" s="18"/>
      <c r="ALL52" s="18"/>
      <c r="ALM52" s="18"/>
      <c r="ALN52" s="18"/>
      <c r="ALO52" s="18"/>
      <c r="ALP52" s="18"/>
      <c r="ALQ52" s="18"/>
      <c r="ALR52" s="18"/>
      <c r="ALS52" s="18"/>
      <c r="ALT52" s="18"/>
      <c r="ALU52" s="18"/>
      <c r="ALV52" s="18"/>
      <c r="ALW52" s="18"/>
      <c r="ALX52" s="18"/>
      <c r="ALY52" s="18"/>
      <c r="ALZ52" s="18"/>
      <c r="AMA52" s="18"/>
      <c r="AMB52" s="18"/>
      <c r="AMC52" s="18"/>
      <c r="AMD52" s="18"/>
      <c r="AME52" s="18"/>
      <c r="AMF52" s="18"/>
      <c r="AMG52" s="18"/>
      <c r="AMH52" s="18"/>
      <c r="AMI52" s="18"/>
      <c r="AMJ52" s="18"/>
    </row>
    <row r="53" spans="1:1024" ht="15" customHeight="1" x14ac:dyDescent="0.25">
      <c r="A53" s="255"/>
      <c r="B53" s="260"/>
      <c r="C53" s="260"/>
      <c r="D53" s="261"/>
      <c r="E53" s="145"/>
      <c r="F53" s="148"/>
      <c r="G53" s="245"/>
      <c r="H53" s="252"/>
      <c r="I53" s="252"/>
      <c r="J53" s="253"/>
      <c r="K53" s="147"/>
      <c r="L53" s="147"/>
      <c r="M53" s="107"/>
      <c r="N53" s="26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  <c r="ADC53" s="18"/>
      <c r="ADD53" s="18"/>
      <c r="ADE53" s="18"/>
      <c r="ADF53" s="18"/>
      <c r="ADG53" s="18"/>
      <c r="ADH53" s="18"/>
      <c r="ADI53" s="18"/>
      <c r="ADJ53" s="18"/>
      <c r="ADK53" s="18"/>
      <c r="ADL53" s="18"/>
      <c r="ADM53" s="18"/>
      <c r="ADN53" s="18"/>
      <c r="ADO53" s="18"/>
      <c r="ADP53" s="18"/>
      <c r="ADQ53" s="18"/>
      <c r="ADR53" s="18"/>
      <c r="ADS53" s="18"/>
      <c r="ADT53" s="18"/>
      <c r="ADU53" s="18"/>
      <c r="ADV53" s="18"/>
      <c r="ADW53" s="18"/>
      <c r="ADX53" s="18"/>
      <c r="ADY53" s="18"/>
      <c r="ADZ53" s="18"/>
      <c r="AEA53" s="18"/>
      <c r="AEB53" s="18"/>
      <c r="AEC53" s="18"/>
      <c r="AED53" s="18"/>
      <c r="AEE53" s="18"/>
      <c r="AEF53" s="18"/>
      <c r="AEG53" s="18"/>
      <c r="AEH53" s="18"/>
      <c r="AEI53" s="18"/>
      <c r="AEJ53" s="18"/>
      <c r="AEK53" s="18"/>
      <c r="AEL53" s="18"/>
      <c r="AEM53" s="18"/>
      <c r="AEN53" s="18"/>
      <c r="AEO53" s="18"/>
      <c r="AEP53" s="18"/>
      <c r="AEQ53" s="18"/>
      <c r="AER53" s="18"/>
      <c r="AES53" s="18"/>
      <c r="AET53" s="18"/>
      <c r="AEU53" s="18"/>
      <c r="AEV53" s="18"/>
      <c r="AEW53" s="18"/>
      <c r="AEX53" s="18"/>
      <c r="AEY53" s="18"/>
      <c r="AEZ53" s="18"/>
      <c r="AFA53" s="18"/>
      <c r="AFB53" s="18"/>
      <c r="AFC53" s="18"/>
      <c r="AFD53" s="18"/>
      <c r="AFE53" s="18"/>
      <c r="AFF53" s="18"/>
      <c r="AFG53" s="18"/>
      <c r="AFH53" s="18"/>
      <c r="AFI53" s="18"/>
      <c r="AFJ53" s="18"/>
      <c r="AFK53" s="18"/>
      <c r="AFL53" s="18"/>
      <c r="AFM53" s="18"/>
      <c r="AFN53" s="18"/>
      <c r="AFO53" s="18"/>
      <c r="AFP53" s="18"/>
      <c r="AFQ53" s="18"/>
      <c r="AFR53" s="18"/>
      <c r="AFS53" s="18"/>
      <c r="AFT53" s="18"/>
      <c r="AFU53" s="18"/>
      <c r="AFV53" s="18"/>
      <c r="AFW53" s="18"/>
      <c r="AFX53" s="18"/>
      <c r="AFY53" s="18"/>
      <c r="AFZ53" s="18"/>
      <c r="AGA53" s="18"/>
      <c r="AGB53" s="18"/>
      <c r="AGC53" s="18"/>
      <c r="AGD53" s="18"/>
      <c r="AGE53" s="18"/>
      <c r="AGF53" s="18"/>
      <c r="AGG53" s="18"/>
      <c r="AGH53" s="18"/>
      <c r="AGI53" s="18"/>
      <c r="AGJ53" s="18"/>
      <c r="AGK53" s="18"/>
      <c r="AGL53" s="18"/>
      <c r="AGM53" s="18"/>
      <c r="AGN53" s="18"/>
      <c r="AGO53" s="18"/>
      <c r="AGP53" s="18"/>
      <c r="AGQ53" s="18"/>
      <c r="AGR53" s="18"/>
      <c r="AGS53" s="18"/>
      <c r="AGT53" s="18"/>
      <c r="AGU53" s="18"/>
      <c r="AGV53" s="18"/>
      <c r="AGW53" s="18"/>
      <c r="AGX53" s="18"/>
      <c r="AGY53" s="18"/>
      <c r="AGZ53" s="18"/>
      <c r="AHA53" s="18"/>
      <c r="AHB53" s="18"/>
      <c r="AHC53" s="18"/>
      <c r="AHD53" s="18"/>
      <c r="AHE53" s="18"/>
      <c r="AHF53" s="18"/>
      <c r="AHG53" s="18"/>
      <c r="AHH53" s="18"/>
      <c r="AHI53" s="18"/>
      <c r="AHJ53" s="18"/>
      <c r="AHK53" s="18"/>
      <c r="AHL53" s="18"/>
      <c r="AHM53" s="18"/>
      <c r="AHN53" s="18"/>
      <c r="AHO53" s="18"/>
      <c r="AHP53" s="18"/>
      <c r="AHQ53" s="18"/>
      <c r="AHR53" s="18"/>
      <c r="AHS53" s="18"/>
      <c r="AHT53" s="18"/>
      <c r="AHU53" s="18"/>
      <c r="AHV53" s="18"/>
      <c r="AHW53" s="18"/>
      <c r="AHX53" s="18"/>
      <c r="AHY53" s="18"/>
      <c r="AHZ53" s="18"/>
      <c r="AIA53" s="18"/>
      <c r="AIB53" s="18"/>
      <c r="AIC53" s="18"/>
      <c r="AID53" s="18"/>
      <c r="AIE53" s="18"/>
      <c r="AIF53" s="18"/>
      <c r="AIG53" s="18"/>
      <c r="AIH53" s="18"/>
      <c r="AII53" s="18"/>
      <c r="AIJ53" s="18"/>
      <c r="AIK53" s="18"/>
      <c r="AIL53" s="18"/>
      <c r="AIM53" s="18"/>
      <c r="AIN53" s="18"/>
      <c r="AIO53" s="18"/>
      <c r="AIP53" s="18"/>
      <c r="AIQ53" s="18"/>
      <c r="AIR53" s="18"/>
      <c r="AIS53" s="18"/>
      <c r="AIT53" s="18"/>
      <c r="AIU53" s="18"/>
      <c r="AIV53" s="18"/>
      <c r="AIW53" s="18"/>
      <c r="AIX53" s="18"/>
      <c r="AIY53" s="18"/>
      <c r="AIZ53" s="18"/>
      <c r="AJA53" s="18"/>
      <c r="AJB53" s="18"/>
      <c r="AJC53" s="18"/>
      <c r="AJD53" s="18"/>
      <c r="AJE53" s="18"/>
      <c r="AJF53" s="18"/>
      <c r="AJG53" s="18"/>
      <c r="AJH53" s="18"/>
      <c r="AJI53" s="18"/>
      <c r="AJJ53" s="18"/>
      <c r="AJK53" s="18"/>
      <c r="AJL53" s="18"/>
      <c r="AJM53" s="18"/>
      <c r="AJN53" s="18"/>
      <c r="AJO53" s="18"/>
      <c r="AJP53" s="18"/>
      <c r="AJQ53" s="18"/>
      <c r="AJR53" s="18"/>
      <c r="AJS53" s="18"/>
      <c r="AJT53" s="18"/>
      <c r="AJU53" s="18"/>
      <c r="AJV53" s="18"/>
      <c r="AJW53" s="18"/>
      <c r="AJX53" s="18"/>
      <c r="AJY53" s="18"/>
      <c r="AJZ53" s="18"/>
      <c r="AKA53" s="18"/>
      <c r="AKB53" s="18"/>
      <c r="AKC53" s="18"/>
      <c r="AKD53" s="18"/>
      <c r="AKE53" s="18"/>
      <c r="AKF53" s="18"/>
      <c r="AKG53" s="18"/>
      <c r="AKH53" s="18"/>
      <c r="AKI53" s="18"/>
      <c r="AKJ53" s="18"/>
      <c r="AKK53" s="18"/>
      <c r="AKL53" s="18"/>
      <c r="AKM53" s="18"/>
      <c r="AKN53" s="18"/>
      <c r="AKO53" s="18"/>
      <c r="AKP53" s="18"/>
      <c r="AKQ53" s="18"/>
      <c r="AKR53" s="18"/>
      <c r="AKS53" s="18"/>
      <c r="AKT53" s="18"/>
      <c r="AKU53" s="18"/>
      <c r="AKV53" s="18"/>
      <c r="AKW53" s="18"/>
      <c r="AKX53" s="18"/>
      <c r="AKY53" s="18"/>
      <c r="AKZ53" s="18"/>
      <c r="ALA53" s="18"/>
      <c r="ALB53" s="18"/>
      <c r="ALC53" s="18"/>
      <c r="ALD53" s="18"/>
      <c r="ALE53" s="18"/>
      <c r="ALF53" s="18"/>
      <c r="ALG53" s="18"/>
      <c r="ALH53" s="18"/>
      <c r="ALI53" s="18"/>
      <c r="ALJ53" s="18"/>
      <c r="ALK53" s="18"/>
      <c r="ALL53" s="18"/>
      <c r="ALM53" s="18"/>
      <c r="ALN53" s="18"/>
      <c r="ALO53" s="18"/>
      <c r="ALP53" s="18"/>
      <c r="ALQ53" s="18"/>
      <c r="ALR53" s="18"/>
      <c r="ALS53" s="18"/>
      <c r="ALT53" s="18"/>
      <c r="ALU53" s="18"/>
      <c r="ALV53" s="18"/>
      <c r="ALW53" s="18"/>
      <c r="ALX53" s="18"/>
      <c r="ALY53" s="18"/>
      <c r="ALZ53" s="18"/>
      <c r="AMA53" s="18"/>
      <c r="AMB53" s="18"/>
      <c r="AMC53" s="18"/>
      <c r="AMD53" s="18"/>
      <c r="AME53" s="18"/>
      <c r="AMF53" s="18"/>
      <c r="AMG53" s="18"/>
      <c r="AMH53" s="18"/>
      <c r="AMI53" s="18"/>
      <c r="AMJ53" s="18"/>
    </row>
    <row r="54" spans="1:1024" ht="15" customHeight="1" x14ac:dyDescent="0.25">
      <c r="A54" s="254" t="s">
        <v>39</v>
      </c>
      <c r="B54" s="254"/>
      <c r="C54" s="254"/>
      <c r="D54" s="254"/>
      <c r="E54" s="165">
        <f>E50+E51+E52+E53</f>
        <v>160000</v>
      </c>
      <c r="F54" s="171">
        <v>162000</v>
      </c>
      <c r="G54" s="254" t="s">
        <v>40</v>
      </c>
      <c r="H54" s="254"/>
      <c r="I54" s="254"/>
      <c r="J54" s="254"/>
      <c r="K54" s="159">
        <f>SUM(K50:K52)</f>
        <v>160000</v>
      </c>
      <c r="L54" s="159">
        <f>SUM(L50:L52)</f>
        <v>162000</v>
      </c>
      <c r="M54" s="107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  <c r="ADC54" s="18"/>
      <c r="ADD54" s="18"/>
      <c r="ADE54" s="18"/>
      <c r="ADF54" s="18"/>
      <c r="ADG54" s="18"/>
      <c r="ADH54" s="18"/>
      <c r="ADI54" s="18"/>
      <c r="ADJ54" s="18"/>
      <c r="ADK54" s="18"/>
      <c r="ADL54" s="18"/>
      <c r="ADM54" s="18"/>
      <c r="ADN54" s="18"/>
      <c r="ADO54" s="18"/>
      <c r="ADP54" s="18"/>
      <c r="ADQ54" s="18"/>
      <c r="ADR54" s="18"/>
      <c r="ADS54" s="18"/>
      <c r="ADT54" s="18"/>
      <c r="ADU54" s="18"/>
      <c r="ADV54" s="18"/>
      <c r="ADW54" s="18"/>
      <c r="ADX54" s="18"/>
      <c r="ADY54" s="18"/>
      <c r="ADZ54" s="18"/>
      <c r="AEA54" s="18"/>
      <c r="AEB54" s="18"/>
      <c r="AEC54" s="18"/>
      <c r="AED54" s="18"/>
      <c r="AEE54" s="18"/>
      <c r="AEF54" s="18"/>
      <c r="AEG54" s="18"/>
      <c r="AEH54" s="18"/>
      <c r="AEI54" s="18"/>
      <c r="AEJ54" s="18"/>
      <c r="AEK54" s="18"/>
      <c r="AEL54" s="18"/>
      <c r="AEM54" s="18"/>
      <c r="AEN54" s="18"/>
      <c r="AEO54" s="18"/>
      <c r="AEP54" s="18"/>
      <c r="AEQ54" s="18"/>
      <c r="AER54" s="18"/>
      <c r="AES54" s="18"/>
      <c r="AET54" s="18"/>
      <c r="AEU54" s="18"/>
      <c r="AEV54" s="18"/>
      <c r="AEW54" s="18"/>
      <c r="AEX54" s="18"/>
      <c r="AEY54" s="18"/>
      <c r="AEZ54" s="18"/>
      <c r="AFA54" s="18"/>
      <c r="AFB54" s="18"/>
      <c r="AFC54" s="18"/>
      <c r="AFD54" s="18"/>
      <c r="AFE54" s="18"/>
      <c r="AFF54" s="18"/>
      <c r="AFG54" s="18"/>
      <c r="AFH54" s="18"/>
      <c r="AFI54" s="18"/>
      <c r="AFJ54" s="18"/>
      <c r="AFK54" s="18"/>
      <c r="AFL54" s="18"/>
      <c r="AFM54" s="18"/>
      <c r="AFN54" s="18"/>
      <c r="AFO54" s="18"/>
      <c r="AFP54" s="18"/>
      <c r="AFQ54" s="18"/>
      <c r="AFR54" s="18"/>
      <c r="AFS54" s="18"/>
      <c r="AFT54" s="18"/>
      <c r="AFU54" s="18"/>
      <c r="AFV54" s="18"/>
      <c r="AFW54" s="18"/>
      <c r="AFX54" s="18"/>
      <c r="AFY54" s="18"/>
      <c r="AFZ54" s="18"/>
      <c r="AGA54" s="18"/>
      <c r="AGB54" s="18"/>
      <c r="AGC54" s="18"/>
      <c r="AGD54" s="18"/>
      <c r="AGE54" s="18"/>
      <c r="AGF54" s="18"/>
      <c r="AGG54" s="18"/>
      <c r="AGH54" s="18"/>
      <c r="AGI54" s="18"/>
      <c r="AGJ54" s="18"/>
      <c r="AGK54" s="18"/>
      <c r="AGL54" s="18"/>
      <c r="AGM54" s="18"/>
      <c r="AGN54" s="18"/>
      <c r="AGO54" s="18"/>
      <c r="AGP54" s="18"/>
      <c r="AGQ54" s="18"/>
      <c r="AGR54" s="18"/>
      <c r="AGS54" s="18"/>
      <c r="AGT54" s="18"/>
      <c r="AGU54" s="18"/>
      <c r="AGV54" s="18"/>
      <c r="AGW54" s="18"/>
      <c r="AGX54" s="18"/>
      <c r="AGY54" s="18"/>
      <c r="AGZ54" s="18"/>
      <c r="AHA54" s="18"/>
      <c r="AHB54" s="18"/>
      <c r="AHC54" s="18"/>
      <c r="AHD54" s="18"/>
      <c r="AHE54" s="18"/>
      <c r="AHF54" s="18"/>
      <c r="AHG54" s="18"/>
      <c r="AHH54" s="18"/>
      <c r="AHI54" s="18"/>
      <c r="AHJ54" s="18"/>
      <c r="AHK54" s="18"/>
      <c r="AHL54" s="18"/>
      <c r="AHM54" s="18"/>
      <c r="AHN54" s="18"/>
      <c r="AHO54" s="18"/>
      <c r="AHP54" s="18"/>
      <c r="AHQ54" s="18"/>
      <c r="AHR54" s="18"/>
      <c r="AHS54" s="18"/>
      <c r="AHT54" s="18"/>
      <c r="AHU54" s="18"/>
      <c r="AHV54" s="18"/>
      <c r="AHW54" s="18"/>
      <c r="AHX54" s="18"/>
      <c r="AHY54" s="18"/>
      <c r="AHZ54" s="18"/>
      <c r="AIA54" s="18"/>
      <c r="AIB54" s="18"/>
      <c r="AIC54" s="18"/>
      <c r="AID54" s="18"/>
      <c r="AIE54" s="18"/>
      <c r="AIF54" s="18"/>
      <c r="AIG54" s="18"/>
      <c r="AIH54" s="18"/>
      <c r="AII54" s="18"/>
      <c r="AIJ54" s="18"/>
      <c r="AIK54" s="18"/>
      <c r="AIL54" s="18"/>
      <c r="AIM54" s="18"/>
      <c r="AIN54" s="18"/>
      <c r="AIO54" s="18"/>
      <c r="AIP54" s="18"/>
      <c r="AIQ54" s="18"/>
      <c r="AIR54" s="18"/>
      <c r="AIS54" s="18"/>
      <c r="AIT54" s="18"/>
      <c r="AIU54" s="18"/>
      <c r="AIV54" s="18"/>
      <c r="AIW54" s="18"/>
      <c r="AIX54" s="18"/>
      <c r="AIY54" s="18"/>
      <c r="AIZ54" s="18"/>
      <c r="AJA54" s="18"/>
      <c r="AJB54" s="18"/>
      <c r="AJC54" s="18"/>
      <c r="AJD54" s="18"/>
      <c r="AJE54" s="18"/>
      <c r="AJF54" s="18"/>
      <c r="AJG54" s="18"/>
      <c r="AJH54" s="18"/>
      <c r="AJI54" s="18"/>
      <c r="AJJ54" s="18"/>
      <c r="AJK54" s="18"/>
      <c r="AJL54" s="18"/>
      <c r="AJM54" s="18"/>
      <c r="AJN54" s="18"/>
      <c r="AJO54" s="18"/>
      <c r="AJP54" s="18"/>
      <c r="AJQ54" s="18"/>
      <c r="AJR54" s="18"/>
      <c r="AJS54" s="18"/>
      <c r="AJT54" s="18"/>
      <c r="AJU54" s="18"/>
      <c r="AJV54" s="18"/>
      <c r="AJW54" s="18"/>
      <c r="AJX54" s="18"/>
      <c r="AJY54" s="18"/>
      <c r="AJZ54" s="18"/>
      <c r="AKA54" s="18"/>
      <c r="AKB54" s="18"/>
      <c r="AKC54" s="18"/>
      <c r="AKD54" s="18"/>
      <c r="AKE54" s="18"/>
      <c r="AKF54" s="18"/>
      <c r="AKG54" s="18"/>
      <c r="AKH54" s="18"/>
      <c r="AKI54" s="18"/>
      <c r="AKJ54" s="18"/>
      <c r="AKK54" s="18"/>
      <c r="AKL54" s="18"/>
      <c r="AKM54" s="18"/>
      <c r="AKN54" s="18"/>
      <c r="AKO54" s="18"/>
      <c r="AKP54" s="18"/>
      <c r="AKQ54" s="18"/>
      <c r="AKR54" s="18"/>
      <c r="AKS54" s="18"/>
      <c r="AKT54" s="18"/>
      <c r="AKU54" s="18"/>
      <c r="AKV54" s="18"/>
      <c r="AKW54" s="18"/>
      <c r="AKX54" s="18"/>
      <c r="AKY54" s="18"/>
      <c r="AKZ54" 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s="18"/>
      <c r="ALK54" s="18"/>
      <c r="ALL54" s="18"/>
      <c r="ALM54" s="18"/>
      <c r="ALN54" s="18"/>
      <c r="ALO54" s="18"/>
      <c r="ALP54" s="18"/>
      <c r="ALQ54" s="18"/>
      <c r="ALR54" s="18"/>
      <c r="ALS54" s="18"/>
      <c r="ALT54" s="18"/>
      <c r="ALU54" s="18"/>
      <c r="ALV54" s="18"/>
      <c r="ALW54" s="18"/>
      <c r="ALX54" s="18"/>
      <c r="ALY54" s="18"/>
      <c r="ALZ54" s="18"/>
      <c r="AMA54" s="18"/>
      <c r="AMB54" s="18"/>
      <c r="AMC54" s="18"/>
      <c r="AMD54" s="18"/>
      <c r="AME54" s="18"/>
      <c r="AMF54" s="18"/>
      <c r="AMG54" s="18"/>
      <c r="AMH54" s="18"/>
      <c r="AMI54" s="18"/>
      <c r="AMJ54" s="18"/>
    </row>
    <row r="55" spans="1:1024" ht="15.75" x14ac:dyDescent="0.25">
      <c r="A55" s="152"/>
      <c r="B55" s="150"/>
      <c r="C55" s="150"/>
      <c r="D55" s="150"/>
      <c r="E55" s="148"/>
      <c r="F55" s="154"/>
      <c r="G55" s="152"/>
      <c r="H55" s="150"/>
      <c r="I55" s="150"/>
      <c r="J55" s="150"/>
      <c r="K55" s="147"/>
      <c r="L55" s="147"/>
      <c r="M55" s="107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  <c r="ADB55" s="18"/>
      <c r="ADC55" s="18"/>
      <c r="ADD55" s="18"/>
      <c r="ADE55" s="18"/>
      <c r="ADF55" s="18"/>
      <c r="ADG55" s="18"/>
      <c r="ADH55" s="18"/>
      <c r="ADI55" s="18"/>
      <c r="ADJ55" s="18"/>
      <c r="ADK55" s="18"/>
      <c r="ADL55" s="18"/>
      <c r="ADM55" s="18"/>
      <c r="ADN55" s="18"/>
      <c r="ADO55" s="18"/>
      <c r="ADP55" s="18"/>
      <c r="ADQ55" s="18"/>
      <c r="ADR55" s="18"/>
      <c r="ADS55" s="18"/>
      <c r="ADT55" s="18"/>
      <c r="ADU55" s="18"/>
      <c r="ADV55" s="18"/>
      <c r="ADW55" s="18"/>
      <c r="ADX55" s="18"/>
      <c r="ADY55" s="18"/>
      <c r="ADZ55" s="18"/>
      <c r="AEA55" s="18"/>
      <c r="AEB55" s="18"/>
      <c r="AEC55" s="18"/>
      <c r="AED55" s="18"/>
      <c r="AEE55" s="18"/>
      <c r="AEF55" s="18"/>
      <c r="AEG55" s="18"/>
      <c r="AEH55" s="18"/>
      <c r="AEI55" s="18"/>
      <c r="AEJ55" s="18"/>
      <c r="AEK55" s="18"/>
      <c r="AEL55" s="18"/>
      <c r="AEM55" s="18"/>
      <c r="AEN55" s="18"/>
      <c r="AEO55" s="18"/>
      <c r="AEP55" s="18"/>
      <c r="AEQ55" s="18"/>
      <c r="AER55" s="18"/>
      <c r="AES55" s="18"/>
      <c r="AET55" s="18"/>
      <c r="AEU55" s="18"/>
      <c r="AEV55" s="18"/>
      <c r="AEW55" s="18"/>
      <c r="AEX55" s="18"/>
      <c r="AEY55" s="18"/>
      <c r="AEZ55" s="18"/>
      <c r="AFA55" s="18"/>
      <c r="AFB55" s="18"/>
      <c r="AFC55" s="18"/>
      <c r="AFD55" s="18"/>
      <c r="AFE55" s="18"/>
      <c r="AFF55" s="18"/>
      <c r="AFG55" s="18"/>
      <c r="AFH55" s="18"/>
      <c r="AFI55" s="18"/>
      <c r="AFJ55" s="18"/>
      <c r="AFK55" s="18"/>
      <c r="AFL55" s="18"/>
      <c r="AFM55" s="18"/>
      <c r="AFN55" s="18"/>
      <c r="AFO55" s="18"/>
      <c r="AFP55" s="18"/>
      <c r="AFQ55" s="18"/>
      <c r="AFR55" s="18"/>
      <c r="AFS55" s="18"/>
      <c r="AFT55" s="18"/>
      <c r="AFU55" s="18"/>
      <c r="AFV55" s="18"/>
      <c r="AFW55" s="18"/>
      <c r="AFX55" s="18"/>
      <c r="AFY55" s="18"/>
      <c r="AFZ55" s="18"/>
      <c r="AGA55" s="18"/>
      <c r="AGB55" s="18"/>
      <c r="AGC55" s="18"/>
      <c r="AGD55" s="18"/>
      <c r="AGE55" s="18"/>
      <c r="AGF55" s="18"/>
      <c r="AGG55" s="18"/>
      <c r="AGH55" s="18"/>
      <c r="AGI55" s="18"/>
      <c r="AGJ55" s="18"/>
      <c r="AGK55" s="18"/>
      <c r="AGL55" s="18"/>
      <c r="AGM55" s="18"/>
      <c r="AGN55" s="18"/>
      <c r="AGO55" s="18"/>
      <c r="AGP55" s="18"/>
      <c r="AGQ55" s="18"/>
      <c r="AGR55" s="18"/>
      <c r="AGS55" s="18"/>
      <c r="AGT55" s="18"/>
      <c r="AGU55" s="18"/>
      <c r="AGV55" s="18"/>
      <c r="AGW55" s="18"/>
      <c r="AGX55" s="18"/>
      <c r="AGY55" s="18"/>
      <c r="AGZ55" s="18"/>
      <c r="AHA55" s="18"/>
      <c r="AHB55" s="18"/>
      <c r="AHC55" s="18"/>
      <c r="AHD55" s="18"/>
      <c r="AHE55" s="18"/>
      <c r="AHF55" s="18"/>
      <c r="AHG55" s="18"/>
      <c r="AHH55" s="18"/>
      <c r="AHI55" s="18"/>
      <c r="AHJ55" s="18"/>
      <c r="AHK55" s="18"/>
      <c r="AHL55" s="18"/>
      <c r="AHM55" s="18"/>
      <c r="AHN55" s="18"/>
      <c r="AHO55" s="18"/>
      <c r="AHP55" s="18"/>
      <c r="AHQ55" s="18"/>
      <c r="AHR55" s="18"/>
      <c r="AHS55" s="18"/>
      <c r="AHT55" s="18"/>
      <c r="AHU55" s="18"/>
      <c r="AHV55" s="18"/>
      <c r="AHW55" s="18"/>
      <c r="AHX55" s="18"/>
      <c r="AHY55" s="18"/>
      <c r="AHZ55" s="18"/>
      <c r="AIA55" s="18"/>
      <c r="AIB55" s="18"/>
      <c r="AIC55" s="18"/>
      <c r="AID55" s="18"/>
      <c r="AIE55" s="18"/>
      <c r="AIF55" s="18"/>
      <c r="AIG55" s="18"/>
      <c r="AIH55" s="18"/>
      <c r="AII55" s="18"/>
      <c r="AIJ55" s="18"/>
      <c r="AIK55" s="18"/>
      <c r="AIL55" s="18"/>
      <c r="AIM55" s="18"/>
      <c r="AIN55" s="18"/>
      <c r="AIO55" s="18"/>
      <c r="AIP55" s="18"/>
      <c r="AIQ55" s="18"/>
      <c r="AIR55" s="18"/>
      <c r="AIS55" s="18"/>
      <c r="AIT55" s="18"/>
      <c r="AIU55" s="18"/>
      <c r="AIV55" s="18"/>
      <c r="AIW55" s="18"/>
      <c r="AIX55" s="18"/>
      <c r="AIY55" s="18"/>
      <c r="AIZ55" s="18"/>
      <c r="AJA55" s="18"/>
      <c r="AJB55" s="18"/>
      <c r="AJC55" s="18"/>
      <c r="AJD55" s="18"/>
      <c r="AJE55" s="18"/>
      <c r="AJF55" s="18"/>
      <c r="AJG55" s="18"/>
      <c r="AJH55" s="18"/>
      <c r="AJI55" s="18"/>
      <c r="AJJ55" s="18"/>
      <c r="AJK55" s="18"/>
      <c r="AJL55" s="18"/>
      <c r="AJM55" s="18"/>
      <c r="AJN55" s="18"/>
      <c r="AJO55" s="18"/>
      <c r="AJP55" s="18"/>
      <c r="AJQ55" s="18"/>
      <c r="AJR55" s="18"/>
      <c r="AJS55" s="18"/>
      <c r="AJT55" s="18"/>
      <c r="AJU55" s="18"/>
      <c r="AJV55" s="18"/>
      <c r="AJW55" s="18"/>
      <c r="AJX55" s="18"/>
      <c r="AJY55" s="18"/>
      <c r="AJZ55" s="18"/>
      <c r="AKA55" s="18"/>
      <c r="AKB55" s="18"/>
      <c r="AKC55" s="18"/>
      <c r="AKD55" s="18"/>
      <c r="AKE55" s="18"/>
      <c r="AKF55" s="18"/>
      <c r="AKG55" s="18"/>
      <c r="AKH55" s="18"/>
      <c r="AKI55" s="18"/>
      <c r="AKJ55" s="18"/>
      <c r="AKK55" s="18"/>
      <c r="AKL55" s="18"/>
      <c r="AKM55" s="18"/>
      <c r="AKN55" s="18"/>
      <c r="AKO55" s="18"/>
      <c r="AKP55" s="18"/>
      <c r="AKQ55" s="18"/>
      <c r="AKR55" s="18"/>
      <c r="AKS55" s="18"/>
      <c r="AKT55" s="18"/>
      <c r="AKU55" s="18"/>
      <c r="AKV55" s="18"/>
      <c r="AKW55" s="18"/>
      <c r="AKX55" s="18"/>
      <c r="AKY55" s="18"/>
      <c r="AKZ55" s="18"/>
      <c r="ALA55" s="18"/>
      <c r="ALB55" s="18"/>
      <c r="ALC55" s="18"/>
      <c r="ALD55" s="18"/>
      <c r="ALE55" s="18"/>
      <c r="ALF55" s="18"/>
      <c r="ALG55" s="18"/>
      <c r="ALH55" s="18"/>
      <c r="ALI55" s="18"/>
      <c r="ALJ55" s="18"/>
      <c r="ALK55" s="18"/>
      <c r="ALL55" s="18"/>
      <c r="ALM55" s="18"/>
      <c r="ALN55" s="18"/>
      <c r="ALO55" s="18"/>
      <c r="ALP55" s="18"/>
      <c r="ALQ55" s="18"/>
      <c r="ALR55" s="18"/>
      <c r="ALS55" s="18"/>
      <c r="ALT55" s="18"/>
      <c r="ALU55" s="18"/>
      <c r="ALV55" s="18"/>
      <c r="ALW55" s="18"/>
      <c r="ALX55" s="18"/>
      <c r="ALY55" s="18"/>
      <c r="ALZ55" s="18"/>
      <c r="AMA55" s="18"/>
      <c r="AMB55" s="18"/>
      <c r="AMC55" s="18"/>
      <c r="AMD55" s="18"/>
      <c r="AME55" s="18"/>
      <c r="AMF55" s="18"/>
      <c r="AMG55" s="18"/>
      <c r="AMH55" s="18"/>
      <c r="AMI55" s="18"/>
      <c r="AMJ55" s="18"/>
    </row>
    <row r="56" spans="1:1024" ht="15" customHeight="1" x14ac:dyDescent="0.25">
      <c r="A56" s="254" t="s">
        <v>41</v>
      </c>
      <c r="B56" s="254"/>
      <c r="C56" s="254"/>
      <c r="D56" s="254"/>
      <c r="E56" s="148"/>
      <c r="F56" s="154"/>
      <c r="G56" s="251" t="s">
        <v>41</v>
      </c>
      <c r="H56" s="251"/>
      <c r="I56" s="251"/>
      <c r="J56" s="251"/>
      <c r="K56" s="147"/>
      <c r="L56" s="147"/>
      <c r="M56" s="107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  <c r="AAF56" s="18"/>
      <c r="AAG56" s="18"/>
      <c r="AAH56" s="18"/>
      <c r="AAI56" s="18"/>
      <c r="AAJ56" s="18"/>
      <c r="AAK56" s="18"/>
      <c r="AAL56" s="18"/>
      <c r="AAM56" s="18"/>
      <c r="AAN56" s="18"/>
      <c r="AAO56" s="18"/>
      <c r="AAP56" s="18"/>
      <c r="AAQ56" s="18"/>
      <c r="AAR56" s="18"/>
      <c r="AAS56" s="18"/>
      <c r="AAT56" s="18"/>
      <c r="AAU56" s="18"/>
      <c r="AAV56" s="18"/>
      <c r="AAW56" s="18"/>
      <c r="AAX56" s="18"/>
      <c r="AAY56" s="18"/>
      <c r="AAZ56" s="18"/>
      <c r="ABA56" s="18"/>
      <c r="ABB56" s="18"/>
      <c r="ABC56" s="18"/>
      <c r="ABD56" s="18"/>
      <c r="ABE56" s="18"/>
      <c r="ABF56" s="18"/>
      <c r="ABG56" s="18"/>
      <c r="ABH56" s="18"/>
      <c r="ABI56" s="18"/>
      <c r="ABJ56" s="18"/>
      <c r="ABK56" s="18"/>
      <c r="ABL56" s="18"/>
      <c r="ABM56" s="18"/>
      <c r="ABN56" s="18"/>
      <c r="ABO56" s="18"/>
      <c r="ABP56" s="18"/>
      <c r="ABQ56" s="18"/>
      <c r="ABR56" s="18"/>
      <c r="ABS56" s="18"/>
      <c r="ABT56" s="18"/>
      <c r="ABU56" s="18"/>
      <c r="ABV56" s="18"/>
      <c r="ABW56" s="18"/>
      <c r="ABX56" s="18"/>
      <c r="ABY56" s="18"/>
      <c r="ABZ56" s="18"/>
      <c r="ACA56" s="18"/>
      <c r="ACB56" s="18"/>
      <c r="ACC56" s="18"/>
      <c r="ACD56" s="18"/>
      <c r="ACE56" s="18"/>
      <c r="ACF56" s="18"/>
      <c r="ACG56" s="18"/>
      <c r="ACH56" s="18"/>
      <c r="ACI56" s="18"/>
      <c r="ACJ56" s="18"/>
      <c r="ACK56" s="18"/>
      <c r="ACL56" s="18"/>
      <c r="ACM56" s="18"/>
      <c r="ACN56" s="18"/>
      <c r="ACO56" s="18"/>
      <c r="ACP56" s="18"/>
      <c r="ACQ56" s="18"/>
      <c r="ACR56" s="18"/>
      <c r="ACS56" s="18"/>
      <c r="ACT56" s="18"/>
      <c r="ACU56" s="18"/>
      <c r="ACV56" s="18"/>
      <c r="ACW56" s="18"/>
      <c r="ACX56" s="18"/>
      <c r="ACY56" s="18"/>
      <c r="ACZ56" s="18"/>
      <c r="ADA56" s="18"/>
      <c r="ADB56" s="18"/>
      <c r="ADC56" s="18"/>
      <c r="ADD56" s="18"/>
      <c r="ADE56" s="18"/>
      <c r="ADF56" s="18"/>
      <c r="ADG56" s="18"/>
      <c r="ADH56" s="18"/>
      <c r="ADI56" s="18"/>
      <c r="ADJ56" s="18"/>
      <c r="ADK56" s="18"/>
      <c r="ADL56" s="18"/>
      <c r="ADM56" s="18"/>
      <c r="ADN56" s="18"/>
      <c r="ADO56" s="18"/>
      <c r="ADP56" s="18"/>
      <c r="ADQ56" s="18"/>
      <c r="ADR56" s="18"/>
      <c r="ADS56" s="18"/>
      <c r="ADT56" s="18"/>
      <c r="ADU56" s="18"/>
      <c r="ADV56" s="18"/>
      <c r="ADW56" s="18"/>
      <c r="ADX56" s="18"/>
      <c r="ADY56" s="18"/>
      <c r="ADZ56" s="18"/>
      <c r="AEA56" s="18"/>
      <c r="AEB56" s="18"/>
      <c r="AEC56" s="18"/>
      <c r="AED56" s="18"/>
      <c r="AEE56" s="18"/>
      <c r="AEF56" s="18"/>
      <c r="AEG56" s="18"/>
      <c r="AEH56" s="18"/>
      <c r="AEI56" s="18"/>
      <c r="AEJ56" s="18"/>
      <c r="AEK56" s="18"/>
      <c r="AEL56" s="18"/>
      <c r="AEM56" s="18"/>
      <c r="AEN56" s="18"/>
      <c r="AEO56" s="18"/>
      <c r="AEP56" s="18"/>
      <c r="AEQ56" s="18"/>
      <c r="AER56" s="18"/>
      <c r="AES56" s="18"/>
      <c r="AET56" s="18"/>
      <c r="AEU56" s="18"/>
      <c r="AEV56" s="18"/>
      <c r="AEW56" s="18"/>
      <c r="AEX56" s="18"/>
      <c r="AEY56" s="18"/>
      <c r="AEZ56" s="18"/>
      <c r="AFA56" s="18"/>
      <c r="AFB56" s="18"/>
      <c r="AFC56" s="18"/>
      <c r="AFD56" s="18"/>
      <c r="AFE56" s="18"/>
      <c r="AFF56" s="18"/>
      <c r="AFG56" s="18"/>
      <c r="AFH56" s="18"/>
      <c r="AFI56" s="18"/>
      <c r="AFJ56" s="18"/>
      <c r="AFK56" s="18"/>
      <c r="AFL56" s="18"/>
      <c r="AFM56" s="18"/>
      <c r="AFN56" s="18"/>
      <c r="AFO56" s="18"/>
      <c r="AFP56" s="18"/>
      <c r="AFQ56" s="18"/>
      <c r="AFR56" s="18"/>
      <c r="AFS56" s="18"/>
      <c r="AFT56" s="18"/>
      <c r="AFU56" s="18"/>
      <c r="AFV56" s="18"/>
      <c r="AFW56" s="18"/>
      <c r="AFX56" s="18"/>
      <c r="AFY56" s="18"/>
      <c r="AFZ56" s="18"/>
      <c r="AGA56" s="18"/>
      <c r="AGB56" s="18"/>
      <c r="AGC56" s="18"/>
      <c r="AGD56" s="18"/>
      <c r="AGE56" s="18"/>
      <c r="AGF56" s="18"/>
      <c r="AGG56" s="18"/>
      <c r="AGH56" s="18"/>
      <c r="AGI56" s="18"/>
      <c r="AGJ56" s="18"/>
      <c r="AGK56" s="18"/>
      <c r="AGL56" s="18"/>
      <c r="AGM56" s="18"/>
      <c r="AGN56" s="18"/>
      <c r="AGO56" s="18"/>
      <c r="AGP56" s="18"/>
      <c r="AGQ56" s="18"/>
      <c r="AGR56" s="18"/>
      <c r="AGS56" s="18"/>
      <c r="AGT56" s="18"/>
      <c r="AGU56" s="18"/>
      <c r="AGV56" s="18"/>
      <c r="AGW56" s="18"/>
      <c r="AGX56" s="18"/>
      <c r="AGY56" s="18"/>
      <c r="AGZ56" s="18"/>
      <c r="AHA56" s="18"/>
      <c r="AHB56" s="18"/>
      <c r="AHC56" s="18"/>
      <c r="AHD56" s="18"/>
      <c r="AHE56" s="18"/>
      <c r="AHF56" s="18"/>
      <c r="AHG56" s="18"/>
      <c r="AHH56" s="18"/>
      <c r="AHI56" s="18"/>
      <c r="AHJ56" s="18"/>
      <c r="AHK56" s="18"/>
      <c r="AHL56" s="18"/>
      <c r="AHM56" s="18"/>
      <c r="AHN56" s="18"/>
      <c r="AHO56" s="18"/>
      <c r="AHP56" s="18"/>
      <c r="AHQ56" s="18"/>
      <c r="AHR56" s="18"/>
      <c r="AHS56" s="18"/>
      <c r="AHT56" s="18"/>
      <c r="AHU56" s="18"/>
      <c r="AHV56" s="18"/>
      <c r="AHW56" s="18"/>
      <c r="AHX56" s="18"/>
      <c r="AHY56" s="18"/>
      <c r="AHZ56" s="18"/>
      <c r="AIA56" s="18"/>
      <c r="AIB56" s="18"/>
      <c r="AIC56" s="18"/>
      <c r="AID56" s="18"/>
      <c r="AIE56" s="18"/>
      <c r="AIF56" s="18"/>
      <c r="AIG56" s="18"/>
      <c r="AIH56" s="18"/>
      <c r="AII56" s="18"/>
      <c r="AIJ56" s="18"/>
      <c r="AIK56" s="18"/>
      <c r="AIL56" s="18"/>
      <c r="AIM56" s="18"/>
      <c r="AIN56" s="18"/>
      <c r="AIO56" s="18"/>
      <c r="AIP56" s="18"/>
      <c r="AIQ56" s="18"/>
      <c r="AIR56" s="18"/>
      <c r="AIS56" s="18"/>
      <c r="AIT56" s="18"/>
      <c r="AIU56" s="18"/>
      <c r="AIV56" s="18"/>
      <c r="AIW56" s="18"/>
      <c r="AIX56" s="18"/>
      <c r="AIY56" s="18"/>
      <c r="AIZ56" s="18"/>
      <c r="AJA56" s="18"/>
      <c r="AJB56" s="18"/>
      <c r="AJC56" s="18"/>
      <c r="AJD56" s="18"/>
      <c r="AJE56" s="18"/>
      <c r="AJF56" s="18"/>
      <c r="AJG56" s="18"/>
      <c r="AJH56" s="18"/>
      <c r="AJI56" s="18"/>
      <c r="AJJ56" s="18"/>
      <c r="AJK56" s="18"/>
      <c r="AJL56" s="18"/>
      <c r="AJM56" s="18"/>
      <c r="AJN56" s="18"/>
      <c r="AJO56" s="18"/>
      <c r="AJP56" s="18"/>
      <c r="AJQ56" s="18"/>
      <c r="AJR56" s="18"/>
      <c r="AJS56" s="18"/>
      <c r="AJT56" s="18"/>
      <c r="AJU56" s="18"/>
      <c r="AJV56" s="18"/>
      <c r="AJW56" s="18"/>
      <c r="AJX56" s="18"/>
      <c r="AJY56" s="18"/>
      <c r="AJZ56" s="18"/>
      <c r="AKA56" s="18"/>
      <c r="AKB56" s="18"/>
      <c r="AKC56" s="18"/>
      <c r="AKD56" s="18"/>
      <c r="AKE56" s="18"/>
      <c r="AKF56" s="18"/>
      <c r="AKG56" s="18"/>
      <c r="AKH56" s="18"/>
      <c r="AKI56" s="18"/>
      <c r="AKJ56" s="18"/>
      <c r="AKK56" s="18"/>
      <c r="AKL56" s="18"/>
      <c r="AKM56" s="18"/>
      <c r="AKN56" s="18"/>
      <c r="AKO56" s="18"/>
      <c r="AKP56" s="18"/>
      <c r="AKQ56" s="18"/>
      <c r="AKR56" s="18"/>
      <c r="AKS56" s="18"/>
      <c r="AKT56" s="18"/>
      <c r="AKU56" s="18"/>
      <c r="AKV56" s="18"/>
      <c r="AKW56" s="18"/>
      <c r="AKX56" s="18"/>
      <c r="AKY56" s="18"/>
      <c r="AKZ56" s="18"/>
      <c r="ALA56" s="18"/>
      <c r="ALB56" s="18"/>
      <c r="ALC56" s="18"/>
      <c r="ALD56" s="18"/>
      <c r="ALE56" s="18"/>
      <c r="ALF56" s="18"/>
      <c r="ALG56" s="18"/>
      <c r="ALH56" s="18"/>
      <c r="ALI56" s="18"/>
      <c r="ALJ56" s="18"/>
      <c r="ALK56" s="18"/>
      <c r="ALL56" s="18"/>
      <c r="ALM56" s="18"/>
      <c r="ALN56" s="18"/>
      <c r="ALO56" s="18"/>
      <c r="ALP56" s="18"/>
      <c r="ALQ56" s="18"/>
      <c r="ALR56" s="18"/>
      <c r="ALS56" s="18"/>
      <c r="ALT56" s="18"/>
      <c r="ALU56" s="18"/>
      <c r="ALV56" s="18"/>
      <c r="ALW56" s="18"/>
      <c r="ALX56" s="18"/>
      <c r="ALY56" s="18"/>
      <c r="ALZ56" s="18"/>
      <c r="AMA56" s="18"/>
      <c r="AMB56" s="18"/>
      <c r="AMC56" s="18"/>
      <c r="AMD56" s="18"/>
      <c r="AME56" s="18"/>
      <c r="AMF56" s="18"/>
      <c r="AMG56" s="18"/>
      <c r="AMH56" s="18"/>
      <c r="AMI56" s="18"/>
      <c r="AMJ56" s="18"/>
    </row>
    <row r="57" spans="1:1024" ht="15" customHeight="1" x14ac:dyDescent="0.25">
      <c r="A57" s="255"/>
      <c r="B57" s="255"/>
      <c r="C57" s="255"/>
      <c r="D57" s="255"/>
      <c r="E57" s="148"/>
      <c r="F57" s="154"/>
      <c r="G57" s="246" t="s">
        <v>5</v>
      </c>
      <c r="H57" s="246"/>
      <c r="I57" s="246"/>
      <c r="J57" s="246"/>
      <c r="K57" s="153">
        <f>E60-SUM(K58:K59)</f>
        <v>1450000</v>
      </c>
      <c r="L57" s="153">
        <f>F60-L58</f>
        <v>1425000</v>
      </c>
      <c r="M57" s="107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  <c r="AAA57" s="18"/>
      <c r="AAB57" s="18"/>
      <c r="AAC57" s="18"/>
      <c r="AAD57" s="18"/>
      <c r="AAE57" s="18"/>
      <c r="AAF57" s="18"/>
      <c r="AAG57" s="18"/>
      <c r="AAH57" s="18"/>
      <c r="AAI57" s="18"/>
      <c r="AAJ57" s="18"/>
      <c r="AAK57" s="18"/>
      <c r="AAL57" s="18"/>
      <c r="AAM57" s="18"/>
      <c r="AAN57" s="18"/>
      <c r="AAO57" s="18"/>
      <c r="AAP57" s="18"/>
      <c r="AAQ57" s="18"/>
      <c r="AAR57" s="18"/>
      <c r="AAS57" s="18"/>
      <c r="AAT57" s="18"/>
      <c r="AAU57" s="18"/>
      <c r="AAV57" s="18"/>
      <c r="AAW57" s="18"/>
      <c r="AAX57" s="18"/>
      <c r="AAY57" s="18"/>
      <c r="AAZ57" s="18"/>
      <c r="ABA57" s="18"/>
      <c r="ABB57" s="18"/>
      <c r="ABC57" s="18"/>
      <c r="ABD57" s="18"/>
      <c r="ABE57" s="18"/>
      <c r="ABF57" s="18"/>
      <c r="ABG57" s="18"/>
      <c r="ABH57" s="18"/>
      <c r="ABI57" s="18"/>
      <c r="ABJ57" s="18"/>
      <c r="ABK57" s="18"/>
      <c r="ABL57" s="18"/>
      <c r="ABM57" s="18"/>
      <c r="ABN57" s="18"/>
      <c r="ABO57" s="18"/>
      <c r="ABP57" s="18"/>
      <c r="ABQ57" s="18"/>
      <c r="ABR57" s="18"/>
      <c r="ABS57" s="18"/>
      <c r="ABT57" s="18"/>
      <c r="ABU57" s="18"/>
      <c r="ABV57" s="18"/>
      <c r="ABW57" s="18"/>
      <c r="ABX57" s="18"/>
      <c r="ABY57" s="18"/>
      <c r="ABZ57" s="18"/>
      <c r="ACA57" s="18"/>
      <c r="ACB57" s="18"/>
      <c r="ACC57" s="18"/>
      <c r="ACD57" s="18"/>
      <c r="ACE57" s="18"/>
      <c r="ACF57" s="18"/>
      <c r="ACG57" s="18"/>
      <c r="ACH57" s="18"/>
      <c r="ACI57" s="18"/>
      <c r="ACJ57" s="18"/>
      <c r="ACK57" s="18"/>
      <c r="ACL57" s="18"/>
      <c r="ACM57" s="18"/>
      <c r="ACN57" s="18"/>
      <c r="ACO57" s="18"/>
      <c r="ACP57" s="18"/>
      <c r="ACQ57" s="18"/>
      <c r="ACR57" s="18"/>
      <c r="ACS57" s="18"/>
      <c r="ACT57" s="18"/>
      <c r="ACU57" s="18"/>
      <c r="ACV57" s="18"/>
      <c r="ACW57" s="18"/>
      <c r="ACX57" s="18"/>
      <c r="ACY57" s="18"/>
      <c r="ACZ57" s="18"/>
      <c r="ADA57" s="18"/>
      <c r="ADB57" s="18"/>
      <c r="ADC57" s="18"/>
      <c r="ADD57" s="18"/>
      <c r="ADE57" s="18"/>
      <c r="ADF57" s="18"/>
      <c r="ADG57" s="18"/>
      <c r="ADH57" s="18"/>
      <c r="ADI57" s="18"/>
      <c r="ADJ57" s="18"/>
      <c r="ADK57" s="18"/>
      <c r="ADL57" s="18"/>
      <c r="ADM57" s="18"/>
      <c r="ADN57" s="18"/>
      <c r="ADO57" s="18"/>
      <c r="ADP57" s="18"/>
      <c r="ADQ57" s="18"/>
      <c r="ADR57" s="18"/>
      <c r="ADS57" s="18"/>
      <c r="ADT57" s="18"/>
      <c r="ADU57" s="18"/>
      <c r="ADV57" s="18"/>
      <c r="ADW57" s="18"/>
      <c r="ADX57" s="18"/>
      <c r="ADY57" s="18"/>
      <c r="ADZ57" s="18"/>
      <c r="AEA57" s="18"/>
      <c r="AEB57" s="18"/>
      <c r="AEC57" s="18"/>
      <c r="AED57" s="18"/>
      <c r="AEE57" s="18"/>
      <c r="AEF57" s="18"/>
      <c r="AEG57" s="18"/>
      <c r="AEH57" s="18"/>
      <c r="AEI57" s="18"/>
      <c r="AEJ57" s="18"/>
      <c r="AEK57" s="18"/>
      <c r="AEL57" s="18"/>
      <c r="AEM57" s="18"/>
      <c r="AEN57" s="18"/>
      <c r="AEO57" s="18"/>
      <c r="AEP57" s="18"/>
      <c r="AEQ57" s="18"/>
      <c r="AER57" s="18"/>
      <c r="AES57" s="18"/>
      <c r="AET57" s="18"/>
      <c r="AEU57" s="18"/>
      <c r="AEV57" s="18"/>
      <c r="AEW57" s="18"/>
      <c r="AEX57" s="18"/>
      <c r="AEY57" s="18"/>
      <c r="AEZ57" s="18"/>
      <c r="AFA57" s="18"/>
      <c r="AFB57" s="18"/>
      <c r="AFC57" s="18"/>
      <c r="AFD57" s="18"/>
      <c r="AFE57" s="18"/>
      <c r="AFF57" s="18"/>
      <c r="AFG57" s="18"/>
      <c r="AFH57" s="18"/>
      <c r="AFI57" s="18"/>
      <c r="AFJ57" s="18"/>
      <c r="AFK57" s="18"/>
      <c r="AFL57" s="18"/>
      <c r="AFM57" s="18"/>
      <c r="AFN57" s="18"/>
      <c r="AFO57" s="18"/>
      <c r="AFP57" s="18"/>
      <c r="AFQ57" s="18"/>
      <c r="AFR57" s="18"/>
      <c r="AFS57" s="18"/>
      <c r="AFT57" s="18"/>
      <c r="AFU57" s="18"/>
      <c r="AFV57" s="18"/>
      <c r="AFW57" s="18"/>
      <c r="AFX57" s="18"/>
      <c r="AFY57" s="18"/>
      <c r="AFZ57" s="18"/>
      <c r="AGA57" s="18"/>
      <c r="AGB57" s="18"/>
      <c r="AGC57" s="18"/>
      <c r="AGD57" s="18"/>
      <c r="AGE57" s="18"/>
      <c r="AGF57" s="18"/>
      <c r="AGG57" s="18"/>
      <c r="AGH57" s="18"/>
      <c r="AGI57" s="18"/>
      <c r="AGJ57" s="18"/>
      <c r="AGK57" s="18"/>
      <c r="AGL57" s="18"/>
      <c r="AGM57" s="18"/>
      <c r="AGN57" s="18"/>
      <c r="AGO57" s="18"/>
      <c r="AGP57" s="18"/>
      <c r="AGQ57" s="18"/>
      <c r="AGR57" s="18"/>
      <c r="AGS57" s="18"/>
      <c r="AGT57" s="18"/>
      <c r="AGU57" s="18"/>
      <c r="AGV57" s="18"/>
      <c r="AGW57" s="18"/>
      <c r="AGX57" s="18"/>
      <c r="AGY57" s="18"/>
      <c r="AGZ57" s="18"/>
      <c r="AHA57" s="18"/>
      <c r="AHB57" s="18"/>
      <c r="AHC57" s="18"/>
      <c r="AHD57" s="18"/>
      <c r="AHE57" s="18"/>
      <c r="AHF57" s="18"/>
      <c r="AHG57" s="18"/>
      <c r="AHH57" s="18"/>
      <c r="AHI57" s="18"/>
      <c r="AHJ57" s="18"/>
      <c r="AHK57" s="18"/>
      <c r="AHL57" s="18"/>
      <c r="AHM57" s="18"/>
      <c r="AHN57" s="18"/>
      <c r="AHO57" s="18"/>
      <c r="AHP57" s="18"/>
      <c r="AHQ57" s="18"/>
      <c r="AHR57" s="18"/>
      <c r="AHS57" s="18"/>
      <c r="AHT57" s="18"/>
      <c r="AHU57" s="18"/>
      <c r="AHV57" s="18"/>
      <c r="AHW57" s="18"/>
      <c r="AHX57" s="18"/>
      <c r="AHY57" s="18"/>
      <c r="AHZ57" s="18"/>
      <c r="AIA57" s="18"/>
      <c r="AIB57" s="18"/>
      <c r="AIC57" s="18"/>
      <c r="AID57" s="18"/>
      <c r="AIE57" s="18"/>
      <c r="AIF57" s="18"/>
      <c r="AIG57" s="18"/>
      <c r="AIH57" s="18"/>
      <c r="AII57" s="18"/>
      <c r="AIJ57" s="18"/>
      <c r="AIK57" s="18"/>
      <c r="AIL57" s="18"/>
      <c r="AIM57" s="18"/>
      <c r="AIN57" s="18"/>
      <c r="AIO57" s="18"/>
      <c r="AIP57" s="18"/>
      <c r="AIQ57" s="18"/>
      <c r="AIR57" s="18"/>
      <c r="AIS57" s="18"/>
      <c r="AIT57" s="18"/>
      <c r="AIU57" s="18"/>
      <c r="AIV57" s="18"/>
      <c r="AIW57" s="18"/>
      <c r="AIX57" s="18"/>
      <c r="AIY57" s="18"/>
      <c r="AIZ57" s="18"/>
      <c r="AJA57" s="18"/>
      <c r="AJB57" s="18"/>
      <c r="AJC57" s="18"/>
      <c r="AJD57" s="18"/>
      <c r="AJE57" s="18"/>
      <c r="AJF57" s="18"/>
      <c r="AJG57" s="18"/>
      <c r="AJH57" s="18"/>
      <c r="AJI57" s="18"/>
      <c r="AJJ57" s="18"/>
      <c r="AJK57" s="18"/>
      <c r="AJL57" s="18"/>
      <c r="AJM57" s="18"/>
      <c r="AJN57" s="18"/>
      <c r="AJO57" s="18"/>
      <c r="AJP57" s="18"/>
      <c r="AJQ57" s="18"/>
      <c r="AJR57" s="18"/>
      <c r="AJS57" s="18"/>
      <c r="AJT57" s="18"/>
      <c r="AJU57" s="18"/>
      <c r="AJV57" s="18"/>
      <c r="AJW57" s="18"/>
      <c r="AJX57" s="18"/>
      <c r="AJY57" s="18"/>
      <c r="AJZ57" s="18"/>
      <c r="AKA57" s="18"/>
      <c r="AKB57" s="18"/>
      <c r="AKC57" s="18"/>
      <c r="AKD57" s="18"/>
      <c r="AKE57" s="18"/>
      <c r="AKF57" s="18"/>
      <c r="AKG57" s="18"/>
      <c r="AKH57" s="18"/>
      <c r="AKI57" s="18"/>
      <c r="AKJ57" s="18"/>
      <c r="AKK57" s="18"/>
      <c r="AKL57" s="18"/>
      <c r="AKM57" s="18"/>
      <c r="AKN57" s="18"/>
      <c r="AKO57" s="18"/>
      <c r="AKP57" s="18"/>
      <c r="AKQ57" s="18"/>
      <c r="AKR57" s="18"/>
      <c r="AKS57" s="18"/>
      <c r="AKT57" s="18"/>
      <c r="AKU57" s="18"/>
      <c r="AKV57" s="18"/>
      <c r="AKW57" s="18"/>
      <c r="AKX57" s="18"/>
      <c r="AKY57" s="18"/>
      <c r="AKZ57" s="18"/>
      <c r="ALA57" s="18"/>
      <c r="ALB57" s="18"/>
      <c r="ALC57" s="18"/>
      <c r="ALD57" s="18"/>
      <c r="ALE57" s="18"/>
      <c r="ALF57" s="18"/>
      <c r="ALG57" s="18"/>
      <c r="ALH57" s="18"/>
      <c r="ALI57" s="18"/>
      <c r="ALJ57" s="18"/>
      <c r="ALK57" s="18"/>
      <c r="ALL57" s="18"/>
      <c r="ALM57" s="18"/>
      <c r="ALN57" s="18"/>
      <c r="ALO57" s="18"/>
      <c r="ALP57" s="18"/>
      <c r="ALQ57" s="18"/>
      <c r="ALR57" s="18"/>
      <c r="ALS57" s="18"/>
      <c r="ALT57" s="18"/>
      <c r="ALU57" s="18"/>
      <c r="ALV57" s="18"/>
      <c r="ALW57" s="18"/>
      <c r="ALX57" s="18"/>
      <c r="ALY57" s="18"/>
      <c r="ALZ57" s="18"/>
      <c r="AMA57" s="18"/>
      <c r="AMB57" s="18"/>
      <c r="AMC57" s="18"/>
      <c r="AMD57" s="18"/>
      <c r="AME57" s="18"/>
      <c r="AMF57" s="18"/>
      <c r="AMG57" s="18"/>
      <c r="AMH57" s="18"/>
      <c r="AMI57" s="18"/>
      <c r="AMJ57" s="18"/>
    </row>
    <row r="58" spans="1:1024" ht="15" customHeight="1" x14ac:dyDescent="0.25">
      <c r="A58" s="255" t="s">
        <v>152</v>
      </c>
      <c r="B58" s="255"/>
      <c r="C58" s="255"/>
      <c r="D58" s="255"/>
      <c r="E58" s="148">
        <v>1000000</v>
      </c>
      <c r="F58" s="154">
        <v>1500000</v>
      </c>
      <c r="G58" s="246" t="s">
        <v>17</v>
      </c>
      <c r="H58" s="246"/>
      <c r="I58" s="246"/>
      <c r="J58" s="246"/>
      <c r="K58" s="153">
        <f>E58*5/100</f>
        <v>50000</v>
      </c>
      <c r="L58" s="153">
        <f>F58*5/100</f>
        <v>75000</v>
      </c>
      <c r="M58" s="107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  <c r="ADB58" s="18"/>
      <c r="ADC58" s="18"/>
      <c r="ADD58" s="18"/>
      <c r="ADE58" s="18"/>
      <c r="ADF58" s="18"/>
      <c r="ADG58" s="18"/>
      <c r="ADH58" s="18"/>
      <c r="ADI58" s="18"/>
      <c r="ADJ58" s="18"/>
      <c r="ADK58" s="18"/>
      <c r="ADL58" s="18"/>
      <c r="ADM58" s="18"/>
      <c r="ADN58" s="18"/>
      <c r="ADO58" s="18"/>
      <c r="ADP58" s="18"/>
      <c r="ADQ58" s="18"/>
      <c r="ADR58" s="18"/>
      <c r="ADS58" s="18"/>
      <c r="ADT58" s="18"/>
      <c r="ADU58" s="18"/>
      <c r="ADV58" s="18"/>
      <c r="ADW58" s="18"/>
      <c r="ADX58" s="18"/>
      <c r="ADY58" s="18"/>
      <c r="ADZ58" s="18"/>
      <c r="AEA58" s="18"/>
      <c r="AEB58" s="18"/>
      <c r="AEC58" s="18"/>
      <c r="AED58" s="18"/>
      <c r="AEE58" s="18"/>
      <c r="AEF58" s="18"/>
      <c r="AEG58" s="18"/>
      <c r="AEH58" s="18"/>
      <c r="AEI58" s="18"/>
      <c r="AEJ58" s="18"/>
      <c r="AEK58" s="18"/>
      <c r="AEL58" s="18"/>
      <c r="AEM58" s="18"/>
      <c r="AEN58" s="18"/>
      <c r="AEO58" s="18"/>
      <c r="AEP58" s="18"/>
      <c r="AEQ58" s="18"/>
      <c r="AER58" s="18"/>
      <c r="AES58" s="18"/>
      <c r="AET58" s="18"/>
      <c r="AEU58" s="18"/>
      <c r="AEV58" s="18"/>
      <c r="AEW58" s="18"/>
      <c r="AEX58" s="18"/>
      <c r="AEY58" s="18"/>
      <c r="AEZ58" s="18"/>
      <c r="AFA58" s="18"/>
      <c r="AFB58" s="18"/>
      <c r="AFC58" s="18"/>
      <c r="AFD58" s="18"/>
      <c r="AFE58" s="18"/>
      <c r="AFF58" s="18"/>
      <c r="AFG58" s="18"/>
      <c r="AFH58" s="18"/>
      <c r="AFI58" s="18"/>
      <c r="AFJ58" s="18"/>
      <c r="AFK58" s="18"/>
      <c r="AFL58" s="18"/>
      <c r="AFM58" s="18"/>
      <c r="AFN58" s="18"/>
      <c r="AFO58" s="18"/>
      <c r="AFP58" s="18"/>
      <c r="AFQ58" s="18"/>
      <c r="AFR58" s="18"/>
      <c r="AFS58" s="18"/>
      <c r="AFT58" s="18"/>
      <c r="AFU58" s="18"/>
      <c r="AFV58" s="18"/>
      <c r="AFW58" s="18"/>
      <c r="AFX58" s="18"/>
      <c r="AFY58" s="18"/>
      <c r="AFZ58" s="18"/>
      <c r="AGA58" s="18"/>
      <c r="AGB58" s="18"/>
      <c r="AGC58" s="18"/>
      <c r="AGD58" s="18"/>
      <c r="AGE58" s="18"/>
      <c r="AGF58" s="18"/>
      <c r="AGG58" s="18"/>
      <c r="AGH58" s="18"/>
      <c r="AGI58" s="18"/>
      <c r="AGJ58" s="18"/>
      <c r="AGK58" s="18"/>
      <c r="AGL58" s="18"/>
      <c r="AGM58" s="18"/>
      <c r="AGN58" s="18"/>
      <c r="AGO58" s="18"/>
      <c r="AGP58" s="18"/>
      <c r="AGQ58" s="18"/>
      <c r="AGR58" s="18"/>
      <c r="AGS58" s="18"/>
      <c r="AGT58" s="18"/>
      <c r="AGU58" s="18"/>
      <c r="AGV58" s="18"/>
      <c r="AGW58" s="18"/>
      <c r="AGX58" s="18"/>
      <c r="AGY58" s="18"/>
      <c r="AGZ58" s="18"/>
      <c r="AHA58" s="18"/>
      <c r="AHB58" s="18"/>
      <c r="AHC58" s="18"/>
      <c r="AHD58" s="18"/>
      <c r="AHE58" s="18"/>
      <c r="AHF58" s="18"/>
      <c r="AHG58" s="18"/>
      <c r="AHH58" s="18"/>
      <c r="AHI58" s="18"/>
      <c r="AHJ58" s="18"/>
      <c r="AHK58" s="18"/>
      <c r="AHL58" s="18"/>
      <c r="AHM58" s="18"/>
      <c r="AHN58" s="18"/>
      <c r="AHO58" s="18"/>
      <c r="AHP58" s="18"/>
      <c r="AHQ58" s="18"/>
      <c r="AHR58" s="18"/>
      <c r="AHS58" s="18"/>
      <c r="AHT58" s="18"/>
      <c r="AHU58" s="18"/>
      <c r="AHV58" s="18"/>
      <c r="AHW58" s="18"/>
      <c r="AHX58" s="18"/>
      <c r="AHY58" s="18"/>
      <c r="AHZ58" s="18"/>
      <c r="AIA58" s="18"/>
      <c r="AIB58" s="18"/>
      <c r="AIC58" s="18"/>
      <c r="AID58" s="18"/>
      <c r="AIE58" s="18"/>
      <c r="AIF58" s="18"/>
      <c r="AIG58" s="18"/>
      <c r="AIH58" s="18"/>
      <c r="AII58" s="18"/>
      <c r="AIJ58" s="18"/>
      <c r="AIK58" s="18"/>
      <c r="AIL58" s="18"/>
      <c r="AIM58" s="18"/>
      <c r="AIN58" s="18"/>
      <c r="AIO58" s="18"/>
      <c r="AIP58" s="18"/>
      <c r="AIQ58" s="18"/>
      <c r="AIR58" s="18"/>
      <c r="AIS58" s="18"/>
      <c r="AIT58" s="18"/>
      <c r="AIU58" s="18"/>
      <c r="AIV58" s="18"/>
      <c r="AIW58" s="18"/>
      <c r="AIX58" s="18"/>
      <c r="AIY58" s="18"/>
      <c r="AIZ58" s="18"/>
      <c r="AJA58" s="18"/>
      <c r="AJB58" s="18"/>
      <c r="AJC58" s="18"/>
      <c r="AJD58" s="18"/>
      <c r="AJE58" s="18"/>
      <c r="AJF58" s="18"/>
      <c r="AJG58" s="18"/>
      <c r="AJH58" s="18"/>
      <c r="AJI58" s="18"/>
      <c r="AJJ58" s="18"/>
      <c r="AJK58" s="18"/>
      <c r="AJL58" s="18"/>
      <c r="AJM58" s="18"/>
      <c r="AJN58" s="18"/>
      <c r="AJO58" s="18"/>
      <c r="AJP58" s="18"/>
      <c r="AJQ58" s="18"/>
      <c r="AJR58" s="18"/>
      <c r="AJS58" s="18"/>
      <c r="AJT58" s="18"/>
      <c r="AJU58" s="18"/>
      <c r="AJV58" s="18"/>
      <c r="AJW58" s="18"/>
      <c r="AJX58" s="18"/>
      <c r="AJY58" s="18"/>
      <c r="AJZ58" s="18"/>
      <c r="AKA58" s="18"/>
      <c r="AKB58" s="18"/>
      <c r="AKC58" s="18"/>
      <c r="AKD58" s="18"/>
      <c r="AKE58" s="18"/>
      <c r="AKF58" s="18"/>
      <c r="AKG58" s="18"/>
      <c r="AKH58" s="18"/>
      <c r="AKI58" s="18"/>
      <c r="AKJ58" s="18"/>
      <c r="AKK58" s="18"/>
      <c r="AKL58" s="18"/>
      <c r="AKM58" s="18"/>
      <c r="AKN58" s="18"/>
      <c r="AKO58" s="18"/>
      <c r="AKP58" s="18"/>
      <c r="AKQ58" s="18"/>
      <c r="AKR58" s="18"/>
      <c r="AKS58" s="18"/>
      <c r="AKT58" s="18"/>
      <c r="AKU58" s="18"/>
      <c r="AKV58" s="18"/>
      <c r="AKW58" s="18"/>
      <c r="AKX58" s="18"/>
      <c r="AKY58" s="18"/>
      <c r="AKZ58" s="18"/>
      <c r="ALA58" s="18"/>
      <c r="ALB58" s="18"/>
      <c r="ALC58" s="18"/>
      <c r="ALD58" s="18"/>
      <c r="ALE58" s="18"/>
      <c r="ALF58" s="18"/>
      <c r="ALG58" s="18"/>
      <c r="ALH58" s="18"/>
      <c r="ALI58" s="18"/>
      <c r="ALJ58" s="18"/>
      <c r="ALK58" s="18"/>
      <c r="ALL58" s="18"/>
      <c r="ALM58" s="18"/>
      <c r="ALN58" s="18"/>
      <c r="ALO58" s="18"/>
      <c r="ALP58" s="18"/>
      <c r="ALQ58" s="18"/>
      <c r="ALR58" s="18"/>
      <c r="ALS58" s="18"/>
      <c r="ALT58" s="18"/>
      <c r="ALU58" s="18"/>
      <c r="ALV58" s="18"/>
      <c r="ALW58" s="18"/>
      <c r="ALX58" s="18"/>
      <c r="ALY58" s="18"/>
      <c r="ALZ58" s="18"/>
      <c r="AMA58" s="18"/>
      <c r="AMB58" s="18"/>
      <c r="AMC58" s="18"/>
      <c r="AMD58" s="18"/>
      <c r="AME58" s="18"/>
      <c r="AMF58" s="18"/>
      <c r="AMG58" s="18"/>
      <c r="AMH58" s="18"/>
      <c r="AMI58" s="18"/>
      <c r="AMJ58" s="18"/>
    </row>
    <row r="59" spans="1:1024" ht="19.5" customHeight="1" x14ac:dyDescent="0.25">
      <c r="A59" s="259" t="s">
        <v>153</v>
      </c>
      <c r="B59" s="264"/>
      <c r="C59" s="264"/>
      <c r="D59" s="265"/>
      <c r="E59" s="213">
        <v>500000</v>
      </c>
      <c r="F59" s="154"/>
      <c r="G59" s="62"/>
      <c r="H59" s="172"/>
      <c r="I59" s="172"/>
      <c r="J59" s="173"/>
      <c r="K59" s="171"/>
      <c r="L59" s="159"/>
      <c r="M59" s="107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  <c r="ADA59" s="18"/>
      <c r="ADB59" s="18"/>
      <c r="ADC59" s="18"/>
      <c r="ADD59" s="18"/>
      <c r="ADE59" s="18"/>
      <c r="ADF59" s="18"/>
      <c r="ADG59" s="18"/>
      <c r="ADH59" s="18"/>
      <c r="ADI59" s="18"/>
      <c r="ADJ59" s="18"/>
      <c r="ADK59" s="18"/>
      <c r="ADL59" s="18"/>
      <c r="ADM59" s="18"/>
      <c r="ADN59" s="18"/>
      <c r="ADO59" s="18"/>
      <c r="ADP59" s="18"/>
      <c r="ADQ59" s="18"/>
      <c r="ADR59" s="18"/>
      <c r="ADS59" s="18"/>
      <c r="ADT59" s="18"/>
      <c r="ADU59" s="18"/>
      <c r="ADV59" s="18"/>
      <c r="ADW59" s="18"/>
      <c r="ADX59" s="18"/>
      <c r="ADY59" s="18"/>
      <c r="ADZ59" s="18"/>
      <c r="AEA59" s="18"/>
      <c r="AEB59" s="18"/>
      <c r="AEC59" s="18"/>
      <c r="AED59" s="18"/>
      <c r="AEE59" s="18"/>
      <c r="AEF59" s="18"/>
      <c r="AEG59" s="18"/>
      <c r="AEH59" s="18"/>
      <c r="AEI59" s="18"/>
      <c r="AEJ59" s="18"/>
      <c r="AEK59" s="18"/>
      <c r="AEL59" s="18"/>
      <c r="AEM59" s="18"/>
      <c r="AEN59" s="18"/>
      <c r="AEO59" s="18"/>
      <c r="AEP59" s="18"/>
      <c r="AEQ59" s="18"/>
      <c r="AER59" s="18"/>
      <c r="AES59" s="18"/>
      <c r="AET59" s="18"/>
      <c r="AEU59" s="18"/>
      <c r="AEV59" s="18"/>
      <c r="AEW59" s="18"/>
      <c r="AEX59" s="18"/>
      <c r="AEY59" s="18"/>
      <c r="AEZ59" s="18"/>
      <c r="AFA59" s="18"/>
      <c r="AFB59" s="18"/>
      <c r="AFC59" s="18"/>
      <c r="AFD59" s="18"/>
      <c r="AFE59" s="18"/>
      <c r="AFF59" s="18"/>
      <c r="AFG59" s="18"/>
      <c r="AFH59" s="18"/>
      <c r="AFI59" s="18"/>
      <c r="AFJ59" s="18"/>
      <c r="AFK59" s="18"/>
      <c r="AFL59" s="18"/>
      <c r="AFM59" s="18"/>
      <c r="AFN59" s="18"/>
      <c r="AFO59" s="18"/>
      <c r="AFP59" s="18"/>
      <c r="AFQ59" s="18"/>
      <c r="AFR59" s="18"/>
      <c r="AFS59" s="18"/>
      <c r="AFT59" s="18"/>
      <c r="AFU59" s="18"/>
      <c r="AFV59" s="18"/>
      <c r="AFW59" s="18"/>
      <c r="AFX59" s="18"/>
      <c r="AFY59" s="18"/>
      <c r="AFZ59" s="18"/>
      <c r="AGA59" s="18"/>
      <c r="AGB59" s="18"/>
      <c r="AGC59" s="18"/>
      <c r="AGD59" s="18"/>
      <c r="AGE59" s="18"/>
      <c r="AGF59" s="18"/>
      <c r="AGG59" s="18"/>
      <c r="AGH59" s="18"/>
      <c r="AGI59" s="18"/>
      <c r="AGJ59" s="18"/>
      <c r="AGK59" s="18"/>
      <c r="AGL59" s="18"/>
      <c r="AGM59" s="18"/>
      <c r="AGN59" s="18"/>
      <c r="AGO59" s="18"/>
      <c r="AGP59" s="18"/>
      <c r="AGQ59" s="18"/>
      <c r="AGR59" s="18"/>
      <c r="AGS59" s="18"/>
      <c r="AGT59" s="18"/>
      <c r="AGU59" s="18"/>
      <c r="AGV59" s="18"/>
      <c r="AGW59" s="18"/>
      <c r="AGX59" s="18"/>
      <c r="AGY59" s="18"/>
      <c r="AGZ59" s="18"/>
      <c r="AHA59" s="18"/>
      <c r="AHB59" s="18"/>
      <c r="AHC59" s="18"/>
      <c r="AHD59" s="18"/>
      <c r="AHE59" s="18"/>
      <c r="AHF59" s="18"/>
      <c r="AHG59" s="18"/>
      <c r="AHH59" s="18"/>
      <c r="AHI59" s="18"/>
      <c r="AHJ59" s="18"/>
      <c r="AHK59" s="18"/>
      <c r="AHL59" s="18"/>
      <c r="AHM59" s="18"/>
      <c r="AHN59" s="18"/>
      <c r="AHO59" s="18"/>
      <c r="AHP59" s="18"/>
      <c r="AHQ59" s="18"/>
      <c r="AHR59" s="18"/>
      <c r="AHS59" s="18"/>
      <c r="AHT59" s="18"/>
      <c r="AHU59" s="18"/>
      <c r="AHV59" s="18"/>
      <c r="AHW59" s="18"/>
      <c r="AHX59" s="18"/>
      <c r="AHY59" s="18"/>
      <c r="AHZ59" s="18"/>
      <c r="AIA59" s="18"/>
      <c r="AIB59" s="18"/>
      <c r="AIC59" s="18"/>
      <c r="AID59" s="18"/>
      <c r="AIE59" s="18"/>
      <c r="AIF59" s="18"/>
      <c r="AIG59" s="18"/>
      <c r="AIH59" s="18"/>
      <c r="AII59" s="18"/>
      <c r="AIJ59" s="18"/>
      <c r="AIK59" s="18"/>
      <c r="AIL59" s="18"/>
      <c r="AIM59" s="18"/>
      <c r="AIN59" s="18"/>
      <c r="AIO59" s="18"/>
      <c r="AIP59" s="18"/>
      <c r="AIQ59" s="18"/>
      <c r="AIR59" s="18"/>
      <c r="AIS59" s="18"/>
      <c r="AIT59" s="18"/>
      <c r="AIU59" s="18"/>
      <c r="AIV59" s="18"/>
      <c r="AIW59" s="18"/>
      <c r="AIX59" s="18"/>
      <c r="AIY59" s="18"/>
      <c r="AIZ59" s="18"/>
      <c r="AJA59" s="18"/>
      <c r="AJB59" s="18"/>
      <c r="AJC59" s="18"/>
      <c r="AJD59" s="18"/>
      <c r="AJE59" s="18"/>
      <c r="AJF59" s="18"/>
      <c r="AJG59" s="18"/>
      <c r="AJH59" s="18"/>
      <c r="AJI59" s="18"/>
      <c r="AJJ59" s="18"/>
      <c r="AJK59" s="18"/>
      <c r="AJL59" s="18"/>
      <c r="AJM59" s="18"/>
      <c r="AJN59" s="18"/>
      <c r="AJO59" s="18"/>
      <c r="AJP59" s="18"/>
      <c r="AJQ59" s="18"/>
      <c r="AJR59" s="18"/>
      <c r="AJS59" s="18"/>
      <c r="AJT59" s="18"/>
      <c r="AJU59" s="18"/>
      <c r="AJV59" s="18"/>
      <c r="AJW59" s="18"/>
      <c r="AJX59" s="18"/>
      <c r="AJY59" s="18"/>
      <c r="AJZ59" s="18"/>
      <c r="AKA59" s="18"/>
      <c r="AKB59" s="18"/>
      <c r="AKC59" s="18"/>
      <c r="AKD59" s="18"/>
      <c r="AKE59" s="18"/>
      <c r="AKF59" s="18"/>
      <c r="AKG59" s="18"/>
      <c r="AKH59" s="18"/>
      <c r="AKI59" s="18"/>
      <c r="AKJ59" s="18"/>
      <c r="AKK59" s="18"/>
      <c r="AKL59" s="18"/>
      <c r="AKM59" s="18"/>
      <c r="AKN59" s="18"/>
      <c r="AKO59" s="18"/>
      <c r="AKP59" s="18"/>
      <c r="AKQ59" s="18"/>
      <c r="AKR59" s="18"/>
      <c r="AKS59" s="18"/>
      <c r="AKT59" s="18"/>
      <c r="AKU59" s="18"/>
      <c r="AKV59" s="18"/>
      <c r="AKW59" s="18"/>
      <c r="AKX59" s="18"/>
      <c r="AKY59" s="18"/>
      <c r="AKZ59" s="18"/>
      <c r="ALA59" s="18"/>
      <c r="ALB59" s="18"/>
      <c r="ALC59" s="18"/>
      <c r="ALD59" s="18"/>
      <c r="ALE59" s="18"/>
      <c r="ALF59" s="18"/>
      <c r="ALG59" s="18"/>
      <c r="ALH59" s="18"/>
      <c r="ALI59" s="18"/>
      <c r="ALJ59" s="18"/>
      <c r="ALK59" s="18"/>
      <c r="ALL59" s="18"/>
      <c r="ALM59" s="18"/>
      <c r="ALN59" s="18"/>
      <c r="ALO59" s="18"/>
      <c r="ALP59" s="18"/>
      <c r="ALQ59" s="18"/>
      <c r="ALR59" s="18"/>
      <c r="ALS59" s="18"/>
      <c r="ALT59" s="18"/>
      <c r="ALU59" s="18"/>
      <c r="ALV59" s="18"/>
      <c r="ALW59" s="18"/>
      <c r="ALX59" s="18"/>
      <c r="ALY59" s="18"/>
      <c r="ALZ59" s="18"/>
      <c r="AMA59" s="18"/>
      <c r="AMB59" s="18"/>
      <c r="AMC59" s="18"/>
      <c r="AMD59" s="18"/>
      <c r="AME59" s="18"/>
      <c r="AMF59" s="18"/>
      <c r="AMG59" s="18"/>
      <c r="AMH59" s="18"/>
      <c r="AMI59" s="18"/>
      <c r="AMJ59" s="18"/>
    </row>
    <row r="60" spans="1:1024" ht="15" customHeight="1" x14ac:dyDescent="0.25">
      <c r="A60" s="254" t="s">
        <v>42</v>
      </c>
      <c r="B60" s="254"/>
      <c r="C60" s="254"/>
      <c r="D60" s="254"/>
      <c r="E60" s="157">
        <f>SUM(E57:E59)</f>
        <v>1500000</v>
      </c>
      <c r="F60" s="158">
        <v>1500000</v>
      </c>
      <c r="G60" s="254" t="s">
        <v>43</v>
      </c>
      <c r="H60" s="254"/>
      <c r="I60" s="254"/>
      <c r="J60" s="254"/>
      <c r="K60" s="171">
        <f>SUM(K57:K58)</f>
        <v>1500000</v>
      </c>
      <c r="L60" s="159">
        <f>SUM(L57:L58)</f>
        <v>1500000</v>
      </c>
      <c r="M60" s="107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  <c r="PC60" s="18"/>
      <c r="PD60" s="18"/>
      <c r="PE60" s="18"/>
      <c r="PF60" s="18"/>
      <c r="PG60" s="18"/>
      <c r="PH60" s="18"/>
      <c r="PI60" s="18"/>
      <c r="PJ60" s="18"/>
      <c r="PK60" s="18"/>
      <c r="PL60" s="18"/>
      <c r="PM60" s="18"/>
      <c r="PN60" s="18"/>
      <c r="PO60" s="18"/>
      <c r="PP60" s="18"/>
      <c r="PQ60" s="18"/>
      <c r="PR60" s="18"/>
      <c r="PS60" s="18"/>
      <c r="PT60" s="18"/>
      <c r="PU60" s="18"/>
      <c r="PV60" s="18"/>
      <c r="PW60" s="18"/>
      <c r="PX60" s="18"/>
      <c r="PY60" s="18"/>
      <c r="PZ60" s="18"/>
      <c r="QA60" s="18"/>
      <c r="QB60" s="18"/>
      <c r="QC60" s="18"/>
      <c r="QD60" s="18"/>
      <c r="QE60" s="18"/>
      <c r="QF60" s="18"/>
      <c r="QG60" s="18"/>
      <c r="QH60" s="18"/>
      <c r="QI60" s="18"/>
      <c r="QJ60" s="18"/>
      <c r="QK60" s="18"/>
      <c r="QL60" s="18"/>
      <c r="QM60" s="18"/>
      <c r="QN60" s="18"/>
      <c r="QO60" s="18"/>
      <c r="QP60" s="18"/>
      <c r="QQ60" s="18"/>
      <c r="QR60" s="18"/>
      <c r="QS60" s="18"/>
      <c r="QT60" s="18"/>
      <c r="QU60" s="18"/>
      <c r="QV60" s="18"/>
      <c r="QW60" s="18"/>
      <c r="QX60" s="18"/>
      <c r="QY60" s="18"/>
      <c r="QZ60" s="18"/>
      <c r="RA60" s="18"/>
      <c r="RB60" s="18"/>
      <c r="RC60" s="18"/>
      <c r="RD60" s="18"/>
      <c r="RE60" s="18"/>
      <c r="RF60" s="18"/>
      <c r="RG60" s="18"/>
      <c r="RH60" s="18"/>
      <c r="RI60" s="18"/>
      <c r="RJ60" s="18"/>
      <c r="RK60" s="18"/>
      <c r="RL60" s="18"/>
      <c r="RM60" s="18"/>
      <c r="RN60" s="18"/>
      <c r="RO60" s="18"/>
      <c r="RP60" s="18"/>
      <c r="RQ60" s="18"/>
      <c r="RR60" s="18"/>
      <c r="RS60" s="18"/>
      <c r="RT60" s="18"/>
      <c r="RU60" s="18"/>
      <c r="RV60" s="18"/>
      <c r="RW60" s="18"/>
      <c r="RX60" s="18"/>
      <c r="RY60" s="18"/>
      <c r="RZ60" s="18"/>
      <c r="SA60" s="18"/>
      <c r="SB60" s="18"/>
      <c r="SC60" s="18"/>
      <c r="SD60" s="18"/>
      <c r="SE60" s="18"/>
      <c r="SF60" s="18"/>
      <c r="SG60" s="18"/>
      <c r="SH60" s="18"/>
      <c r="SI60" s="18"/>
      <c r="SJ60" s="18"/>
      <c r="SK60" s="18"/>
      <c r="SL60" s="18"/>
      <c r="SM60" s="18"/>
      <c r="SN60" s="18"/>
      <c r="SO60" s="18"/>
      <c r="SP60" s="18"/>
      <c r="SQ60" s="18"/>
      <c r="SR60" s="18"/>
      <c r="SS60" s="18"/>
      <c r="ST60" s="18"/>
      <c r="SU60" s="18"/>
      <c r="SV60" s="18"/>
      <c r="SW60" s="18"/>
      <c r="SX60" s="18"/>
      <c r="SY60" s="18"/>
      <c r="SZ60" s="18"/>
      <c r="TA60" s="18"/>
      <c r="TB60" s="18"/>
      <c r="TC60" s="18"/>
      <c r="TD60" s="18"/>
      <c r="TE60" s="18"/>
      <c r="TF60" s="18"/>
      <c r="TG60" s="18"/>
      <c r="TH60" s="18"/>
      <c r="TI60" s="18"/>
      <c r="TJ60" s="18"/>
      <c r="TK60" s="18"/>
      <c r="TL60" s="18"/>
      <c r="TM60" s="18"/>
      <c r="TN60" s="18"/>
      <c r="TO60" s="18"/>
      <c r="TP60" s="18"/>
      <c r="TQ60" s="18"/>
      <c r="TR60" s="18"/>
      <c r="TS60" s="18"/>
      <c r="TT60" s="18"/>
      <c r="TU60" s="18"/>
      <c r="TV60" s="18"/>
      <c r="TW60" s="18"/>
      <c r="TX60" s="18"/>
      <c r="TY60" s="18"/>
      <c r="TZ60" s="18"/>
      <c r="UA60" s="18"/>
      <c r="UB60" s="18"/>
      <c r="UC60" s="18"/>
      <c r="UD60" s="18"/>
      <c r="UE60" s="18"/>
      <c r="UF60" s="18"/>
      <c r="UG60" s="18"/>
      <c r="UH60" s="18"/>
      <c r="UI60" s="18"/>
      <c r="UJ60" s="18"/>
      <c r="UK60" s="18"/>
      <c r="UL60" s="18"/>
      <c r="UM60" s="18"/>
      <c r="UN60" s="18"/>
      <c r="UO60" s="18"/>
      <c r="UP60" s="18"/>
      <c r="UQ60" s="18"/>
      <c r="UR60" s="18"/>
      <c r="US60" s="18"/>
      <c r="UT60" s="18"/>
      <c r="UU60" s="18"/>
      <c r="UV60" s="18"/>
      <c r="UW60" s="18"/>
      <c r="UX60" s="18"/>
      <c r="UY60" s="18"/>
      <c r="UZ60" s="18"/>
      <c r="VA60" s="18"/>
      <c r="VB60" s="18"/>
      <c r="VC60" s="18"/>
      <c r="VD60" s="18"/>
      <c r="VE60" s="18"/>
      <c r="VF60" s="18"/>
      <c r="VG60" s="18"/>
      <c r="VH60" s="18"/>
      <c r="VI60" s="18"/>
      <c r="VJ60" s="18"/>
      <c r="VK60" s="18"/>
      <c r="VL60" s="18"/>
      <c r="VM60" s="18"/>
      <c r="VN60" s="18"/>
      <c r="VO60" s="18"/>
      <c r="VP60" s="18"/>
      <c r="VQ60" s="18"/>
      <c r="VR60" s="18"/>
      <c r="VS60" s="18"/>
      <c r="VT60" s="18"/>
      <c r="VU60" s="18"/>
      <c r="VV60" s="18"/>
      <c r="VW60" s="18"/>
      <c r="VX60" s="18"/>
      <c r="VY60" s="18"/>
      <c r="VZ60" s="18"/>
      <c r="WA60" s="18"/>
      <c r="WB60" s="18"/>
      <c r="WC60" s="18"/>
      <c r="WD60" s="18"/>
      <c r="WE60" s="18"/>
      <c r="WF60" s="18"/>
      <c r="WG60" s="18"/>
      <c r="WH60" s="18"/>
      <c r="WI60" s="18"/>
      <c r="WJ60" s="18"/>
      <c r="WK60" s="18"/>
      <c r="WL60" s="18"/>
      <c r="WM60" s="18"/>
      <c r="WN60" s="18"/>
      <c r="WO60" s="18"/>
      <c r="WP60" s="18"/>
      <c r="WQ60" s="18"/>
      <c r="WR60" s="18"/>
      <c r="WS60" s="18"/>
      <c r="WT60" s="18"/>
      <c r="WU60" s="18"/>
      <c r="WV60" s="18"/>
      <c r="WW60" s="18"/>
      <c r="WX60" s="18"/>
      <c r="WY60" s="18"/>
      <c r="WZ60" s="18"/>
      <c r="XA60" s="18"/>
      <c r="XB60" s="18"/>
      <c r="XC60" s="18"/>
      <c r="XD60" s="18"/>
      <c r="XE60" s="18"/>
      <c r="XF60" s="18"/>
      <c r="XG60" s="18"/>
      <c r="XH60" s="18"/>
      <c r="XI60" s="18"/>
      <c r="XJ60" s="18"/>
      <c r="XK60" s="18"/>
      <c r="XL60" s="18"/>
      <c r="XM60" s="18"/>
      <c r="XN60" s="18"/>
      <c r="XO60" s="18"/>
      <c r="XP60" s="18"/>
      <c r="XQ60" s="18"/>
      <c r="XR60" s="18"/>
      <c r="XS60" s="18"/>
      <c r="XT60" s="18"/>
      <c r="XU60" s="18"/>
      <c r="XV60" s="18"/>
      <c r="XW60" s="18"/>
      <c r="XX60" s="18"/>
      <c r="XY60" s="18"/>
      <c r="XZ60" s="18"/>
      <c r="YA60" s="18"/>
      <c r="YB60" s="18"/>
      <c r="YC60" s="18"/>
      <c r="YD60" s="18"/>
      <c r="YE60" s="18"/>
      <c r="YF60" s="18"/>
      <c r="YG60" s="18"/>
      <c r="YH60" s="18"/>
      <c r="YI60" s="18"/>
      <c r="YJ60" s="18"/>
      <c r="YK60" s="18"/>
      <c r="YL60" s="18"/>
      <c r="YM60" s="18"/>
      <c r="YN60" s="18"/>
      <c r="YO60" s="18"/>
      <c r="YP60" s="18"/>
      <c r="YQ60" s="18"/>
      <c r="YR60" s="18"/>
      <c r="YS60" s="18"/>
      <c r="YT60" s="18"/>
      <c r="YU60" s="18"/>
      <c r="YV60" s="18"/>
      <c r="YW60" s="18"/>
      <c r="YX60" s="18"/>
      <c r="YY60" s="18"/>
      <c r="YZ60" s="18"/>
      <c r="ZA60" s="18"/>
      <c r="ZB60" s="18"/>
      <c r="ZC60" s="18"/>
      <c r="ZD60" s="18"/>
      <c r="ZE60" s="18"/>
      <c r="ZF60" s="18"/>
      <c r="ZG60" s="18"/>
      <c r="ZH60" s="18"/>
      <c r="ZI60" s="18"/>
      <c r="ZJ60" s="18"/>
      <c r="ZK60" s="18"/>
      <c r="ZL60" s="18"/>
      <c r="ZM60" s="18"/>
      <c r="ZN60" s="18"/>
      <c r="ZO60" s="18"/>
      <c r="ZP60" s="18"/>
      <c r="ZQ60" s="18"/>
      <c r="ZR60" s="18"/>
      <c r="ZS60" s="18"/>
      <c r="ZT60" s="18"/>
      <c r="ZU60" s="18"/>
      <c r="ZV60" s="18"/>
      <c r="ZW60" s="18"/>
      <c r="ZX60" s="18"/>
      <c r="ZY60" s="18"/>
      <c r="ZZ60" s="18"/>
      <c r="AAA60" s="18"/>
      <c r="AAB60" s="18"/>
      <c r="AAC60" s="18"/>
      <c r="AAD60" s="18"/>
      <c r="AAE60" s="18"/>
      <c r="AAF60" s="18"/>
      <c r="AAG60" s="18"/>
      <c r="AAH60" s="18"/>
      <c r="AAI60" s="18"/>
      <c r="AAJ60" s="18"/>
      <c r="AAK60" s="18"/>
      <c r="AAL60" s="18"/>
      <c r="AAM60" s="18"/>
      <c r="AAN60" s="18"/>
      <c r="AAO60" s="18"/>
      <c r="AAP60" s="18"/>
      <c r="AAQ60" s="18"/>
      <c r="AAR60" s="18"/>
      <c r="AAS60" s="18"/>
      <c r="AAT60" s="18"/>
      <c r="AAU60" s="18"/>
      <c r="AAV60" s="18"/>
      <c r="AAW60" s="18"/>
      <c r="AAX60" s="18"/>
      <c r="AAY60" s="18"/>
      <c r="AAZ60" s="18"/>
      <c r="ABA60" s="18"/>
      <c r="ABB60" s="18"/>
      <c r="ABC60" s="18"/>
      <c r="ABD60" s="18"/>
      <c r="ABE60" s="18"/>
      <c r="ABF60" s="18"/>
      <c r="ABG60" s="18"/>
      <c r="ABH60" s="18"/>
      <c r="ABI60" s="18"/>
      <c r="ABJ60" s="18"/>
      <c r="ABK60" s="18"/>
      <c r="ABL60" s="18"/>
      <c r="ABM60" s="18"/>
      <c r="ABN60" s="18"/>
      <c r="ABO60" s="18"/>
      <c r="ABP60" s="18"/>
      <c r="ABQ60" s="18"/>
      <c r="ABR60" s="18"/>
      <c r="ABS60" s="18"/>
      <c r="ABT60" s="18"/>
      <c r="ABU60" s="18"/>
      <c r="ABV60" s="18"/>
      <c r="ABW60" s="18"/>
      <c r="ABX60" s="18"/>
      <c r="ABY60" s="18"/>
      <c r="ABZ60" s="18"/>
      <c r="ACA60" s="18"/>
      <c r="ACB60" s="18"/>
      <c r="ACC60" s="18"/>
      <c r="ACD60" s="18"/>
      <c r="ACE60" s="18"/>
      <c r="ACF60" s="18"/>
      <c r="ACG60" s="18"/>
      <c r="ACH60" s="18"/>
      <c r="ACI60" s="18"/>
      <c r="ACJ60" s="18"/>
      <c r="ACK60" s="18"/>
      <c r="ACL60" s="18"/>
      <c r="ACM60" s="18"/>
      <c r="ACN60" s="18"/>
      <c r="ACO60" s="18"/>
      <c r="ACP60" s="18"/>
      <c r="ACQ60" s="18"/>
      <c r="ACR60" s="18"/>
      <c r="ACS60" s="18"/>
      <c r="ACT60" s="18"/>
      <c r="ACU60" s="18"/>
      <c r="ACV60" s="18"/>
      <c r="ACW60" s="18"/>
      <c r="ACX60" s="18"/>
      <c r="ACY60" s="18"/>
      <c r="ACZ60" s="18"/>
      <c r="ADA60" s="18"/>
      <c r="ADB60" s="18"/>
      <c r="ADC60" s="18"/>
      <c r="ADD60" s="18"/>
      <c r="ADE60" s="18"/>
      <c r="ADF60" s="18"/>
      <c r="ADG60" s="18"/>
      <c r="ADH60" s="18"/>
      <c r="ADI60" s="18"/>
      <c r="ADJ60" s="18"/>
      <c r="ADK60" s="18"/>
      <c r="ADL60" s="18"/>
      <c r="ADM60" s="18"/>
      <c r="ADN60" s="18"/>
      <c r="ADO60" s="18"/>
      <c r="ADP60" s="18"/>
      <c r="ADQ60" s="18"/>
      <c r="ADR60" s="18"/>
      <c r="ADS60" s="18"/>
      <c r="ADT60" s="18"/>
      <c r="ADU60" s="18"/>
      <c r="ADV60" s="18"/>
      <c r="ADW60" s="18"/>
      <c r="ADX60" s="18"/>
      <c r="ADY60" s="18"/>
      <c r="ADZ60" s="18"/>
      <c r="AEA60" s="18"/>
      <c r="AEB60" s="18"/>
      <c r="AEC60" s="18"/>
      <c r="AED60" s="18"/>
      <c r="AEE60" s="18"/>
      <c r="AEF60" s="18"/>
      <c r="AEG60" s="18"/>
      <c r="AEH60" s="18"/>
      <c r="AEI60" s="18"/>
      <c r="AEJ60" s="18"/>
      <c r="AEK60" s="18"/>
      <c r="AEL60" s="18"/>
      <c r="AEM60" s="18"/>
      <c r="AEN60" s="18"/>
      <c r="AEO60" s="18"/>
      <c r="AEP60" s="18"/>
      <c r="AEQ60" s="18"/>
      <c r="AER60" s="18"/>
      <c r="AES60" s="18"/>
      <c r="AET60" s="18"/>
      <c r="AEU60" s="18"/>
      <c r="AEV60" s="18"/>
      <c r="AEW60" s="18"/>
      <c r="AEX60" s="18"/>
      <c r="AEY60" s="18"/>
      <c r="AEZ60" s="18"/>
      <c r="AFA60" s="18"/>
      <c r="AFB60" s="18"/>
      <c r="AFC60" s="18"/>
      <c r="AFD60" s="18"/>
      <c r="AFE60" s="18"/>
      <c r="AFF60" s="18"/>
      <c r="AFG60" s="18"/>
      <c r="AFH60" s="18"/>
      <c r="AFI60" s="18"/>
      <c r="AFJ60" s="18"/>
      <c r="AFK60" s="18"/>
      <c r="AFL60" s="18"/>
      <c r="AFM60" s="18"/>
      <c r="AFN60" s="18"/>
      <c r="AFO60" s="18"/>
      <c r="AFP60" s="18"/>
      <c r="AFQ60" s="18"/>
      <c r="AFR60" s="18"/>
      <c r="AFS60" s="18"/>
      <c r="AFT60" s="18"/>
      <c r="AFU60" s="18"/>
      <c r="AFV60" s="18"/>
      <c r="AFW60" s="18"/>
      <c r="AFX60" s="18"/>
      <c r="AFY60" s="18"/>
      <c r="AFZ60" s="18"/>
      <c r="AGA60" s="18"/>
      <c r="AGB60" s="18"/>
      <c r="AGC60" s="18"/>
      <c r="AGD60" s="18"/>
      <c r="AGE60" s="18"/>
      <c r="AGF60" s="18"/>
      <c r="AGG60" s="18"/>
      <c r="AGH60" s="18"/>
      <c r="AGI60" s="18"/>
      <c r="AGJ60" s="18"/>
      <c r="AGK60" s="18"/>
      <c r="AGL60" s="18"/>
      <c r="AGM60" s="18"/>
      <c r="AGN60" s="18"/>
      <c r="AGO60" s="18"/>
      <c r="AGP60" s="18"/>
      <c r="AGQ60" s="18"/>
      <c r="AGR60" s="18"/>
      <c r="AGS60" s="18"/>
      <c r="AGT60" s="18"/>
      <c r="AGU60" s="18"/>
      <c r="AGV60" s="18"/>
      <c r="AGW60" s="18"/>
      <c r="AGX60" s="18"/>
      <c r="AGY60" s="18"/>
      <c r="AGZ60" s="18"/>
      <c r="AHA60" s="18"/>
      <c r="AHB60" s="18"/>
      <c r="AHC60" s="18"/>
      <c r="AHD60" s="18"/>
      <c r="AHE60" s="18"/>
      <c r="AHF60" s="18"/>
      <c r="AHG60" s="18"/>
      <c r="AHH60" s="18"/>
      <c r="AHI60" s="18"/>
      <c r="AHJ60" s="18"/>
      <c r="AHK60" s="18"/>
      <c r="AHL60" s="18"/>
      <c r="AHM60" s="18"/>
      <c r="AHN60" s="18"/>
      <c r="AHO60" s="18"/>
      <c r="AHP60" s="18"/>
      <c r="AHQ60" s="18"/>
      <c r="AHR60" s="18"/>
      <c r="AHS60" s="18"/>
      <c r="AHT60" s="18"/>
      <c r="AHU60" s="18"/>
      <c r="AHV60" s="18"/>
      <c r="AHW60" s="18"/>
      <c r="AHX60" s="18"/>
      <c r="AHY60" s="18"/>
      <c r="AHZ60" s="18"/>
      <c r="AIA60" s="18"/>
      <c r="AIB60" s="18"/>
      <c r="AIC60" s="18"/>
      <c r="AID60" s="18"/>
      <c r="AIE60" s="18"/>
      <c r="AIF60" s="18"/>
      <c r="AIG60" s="18"/>
      <c r="AIH60" s="18"/>
      <c r="AII60" s="18"/>
      <c r="AIJ60" s="18"/>
      <c r="AIK60" s="18"/>
      <c r="AIL60" s="18"/>
      <c r="AIM60" s="18"/>
      <c r="AIN60" s="18"/>
      <c r="AIO60" s="18"/>
      <c r="AIP60" s="18"/>
      <c r="AIQ60" s="18"/>
      <c r="AIR60" s="18"/>
      <c r="AIS60" s="18"/>
      <c r="AIT60" s="18"/>
      <c r="AIU60" s="18"/>
      <c r="AIV60" s="18"/>
      <c r="AIW60" s="18"/>
      <c r="AIX60" s="18"/>
      <c r="AIY60" s="18"/>
      <c r="AIZ60" s="18"/>
      <c r="AJA60" s="18"/>
      <c r="AJB60" s="18"/>
      <c r="AJC60" s="18"/>
      <c r="AJD60" s="18"/>
      <c r="AJE60" s="18"/>
      <c r="AJF60" s="18"/>
      <c r="AJG60" s="18"/>
      <c r="AJH60" s="18"/>
      <c r="AJI60" s="18"/>
      <c r="AJJ60" s="18"/>
      <c r="AJK60" s="18"/>
      <c r="AJL60" s="18"/>
      <c r="AJM60" s="18"/>
      <c r="AJN60" s="18"/>
      <c r="AJO60" s="18"/>
      <c r="AJP60" s="18"/>
      <c r="AJQ60" s="18"/>
      <c r="AJR60" s="18"/>
      <c r="AJS60" s="18"/>
      <c r="AJT60" s="18"/>
      <c r="AJU60" s="18"/>
      <c r="AJV60" s="18"/>
      <c r="AJW60" s="18"/>
      <c r="AJX60" s="18"/>
      <c r="AJY60" s="18"/>
      <c r="AJZ60" s="18"/>
      <c r="AKA60" s="18"/>
      <c r="AKB60" s="18"/>
      <c r="AKC60" s="18"/>
      <c r="AKD60" s="18"/>
      <c r="AKE60" s="18"/>
      <c r="AKF60" s="18"/>
      <c r="AKG60" s="18"/>
      <c r="AKH60" s="18"/>
      <c r="AKI60" s="18"/>
      <c r="AKJ60" s="18"/>
      <c r="AKK60" s="18"/>
      <c r="AKL60" s="18"/>
      <c r="AKM60" s="18"/>
      <c r="AKN60" s="18"/>
      <c r="AKO60" s="18"/>
      <c r="AKP60" s="18"/>
      <c r="AKQ60" s="18"/>
      <c r="AKR60" s="18"/>
      <c r="AKS60" s="18"/>
      <c r="AKT60" s="18"/>
      <c r="AKU60" s="18"/>
      <c r="AKV60" s="18"/>
      <c r="AKW60" s="18"/>
      <c r="AKX60" s="18"/>
      <c r="AKY60" s="18"/>
      <c r="AKZ60" s="18"/>
      <c r="ALA60" s="18"/>
      <c r="ALB60" s="18"/>
      <c r="ALC60" s="18"/>
      <c r="ALD60" s="18"/>
      <c r="ALE60" s="18"/>
      <c r="ALF60" s="18"/>
      <c r="ALG60" s="18"/>
      <c r="ALH60" s="18"/>
      <c r="ALI60" s="18"/>
      <c r="ALJ60" s="18"/>
      <c r="ALK60" s="18"/>
      <c r="ALL60" s="18"/>
      <c r="ALM60" s="18"/>
      <c r="ALN60" s="18"/>
      <c r="ALO60" s="18"/>
      <c r="ALP60" s="18"/>
      <c r="ALQ60" s="18"/>
      <c r="ALR60" s="18"/>
      <c r="ALS60" s="18"/>
      <c r="ALT60" s="18"/>
      <c r="ALU60" s="18"/>
      <c r="ALV60" s="18"/>
      <c r="ALW60" s="18"/>
      <c r="ALX60" s="18"/>
      <c r="ALY60" s="18"/>
      <c r="ALZ60" s="18"/>
      <c r="AMA60" s="18"/>
      <c r="AMB60" s="18"/>
      <c r="AMC60" s="18"/>
      <c r="AMD60" s="18"/>
      <c r="AME60" s="18"/>
      <c r="AMF60" s="18"/>
      <c r="AMG60" s="18"/>
      <c r="AMH60" s="18"/>
      <c r="AMI60" s="18"/>
      <c r="AMJ60" s="18"/>
    </row>
    <row r="61" spans="1:1024" ht="15.75" x14ac:dyDescent="0.25">
      <c r="A61" s="174"/>
      <c r="B61" s="175"/>
      <c r="C61" s="175"/>
      <c r="D61" s="175"/>
      <c r="E61" s="157"/>
      <c r="F61" s="159"/>
      <c r="G61" s="175"/>
      <c r="H61" s="150"/>
      <c r="I61" s="150"/>
      <c r="J61" s="150"/>
      <c r="K61" s="171"/>
      <c r="L61" s="159"/>
      <c r="M61" s="107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18"/>
      <c r="QE61" s="18"/>
      <c r="QF61" s="18"/>
      <c r="QG61" s="18"/>
      <c r="QH61" s="18"/>
      <c r="QI61" s="18"/>
      <c r="QJ61" s="18"/>
      <c r="QK61" s="18"/>
      <c r="QL61" s="18"/>
      <c r="QM61" s="18"/>
      <c r="QN61" s="18"/>
      <c r="QO61" s="18"/>
      <c r="QP61" s="18"/>
      <c r="QQ61" s="18"/>
      <c r="QR61" s="18"/>
      <c r="QS61" s="18"/>
      <c r="QT61" s="18"/>
      <c r="QU61" s="18"/>
      <c r="QV61" s="18"/>
      <c r="QW61" s="18"/>
      <c r="QX61" s="18"/>
      <c r="QY61" s="18"/>
      <c r="QZ61" s="18"/>
      <c r="RA61" s="18"/>
      <c r="RB61" s="18"/>
      <c r="RC61" s="18"/>
      <c r="RD61" s="18"/>
      <c r="RE61" s="18"/>
      <c r="RF61" s="18"/>
      <c r="RG61" s="18"/>
      <c r="RH61" s="18"/>
      <c r="RI61" s="18"/>
      <c r="RJ61" s="18"/>
      <c r="RK61" s="18"/>
      <c r="RL61" s="18"/>
      <c r="RM61" s="18"/>
      <c r="RN61" s="18"/>
      <c r="RO61" s="18"/>
      <c r="RP61" s="18"/>
      <c r="RQ61" s="18"/>
      <c r="RR61" s="18"/>
      <c r="RS61" s="18"/>
      <c r="RT61" s="18"/>
      <c r="RU61" s="18"/>
      <c r="RV61" s="18"/>
      <c r="RW61" s="18"/>
      <c r="RX61" s="18"/>
      <c r="RY61" s="18"/>
      <c r="RZ61" s="18"/>
      <c r="SA61" s="18"/>
      <c r="SB61" s="18"/>
      <c r="SC61" s="18"/>
      <c r="SD61" s="18"/>
      <c r="SE61" s="18"/>
      <c r="SF61" s="18"/>
      <c r="SG61" s="18"/>
      <c r="SH61" s="18"/>
      <c r="SI61" s="18"/>
      <c r="SJ61" s="18"/>
      <c r="SK61" s="18"/>
      <c r="SL61" s="18"/>
      <c r="SM61" s="18"/>
      <c r="SN61" s="18"/>
      <c r="SO61" s="18"/>
      <c r="SP61" s="18"/>
      <c r="SQ61" s="18"/>
      <c r="SR61" s="18"/>
      <c r="SS61" s="18"/>
      <c r="ST61" s="18"/>
      <c r="SU61" s="18"/>
      <c r="SV61" s="18"/>
      <c r="SW61" s="18"/>
      <c r="SX61" s="18"/>
      <c r="SY61" s="18"/>
      <c r="SZ61" s="18"/>
      <c r="TA61" s="18"/>
      <c r="TB61" s="18"/>
      <c r="TC61" s="18"/>
      <c r="TD61" s="18"/>
      <c r="TE61" s="18"/>
      <c r="TF61" s="18"/>
      <c r="TG61" s="18"/>
      <c r="TH61" s="18"/>
      <c r="TI61" s="18"/>
      <c r="TJ61" s="18"/>
      <c r="TK61" s="18"/>
      <c r="TL61" s="18"/>
      <c r="TM61" s="18"/>
      <c r="TN61" s="18"/>
      <c r="TO61" s="18"/>
      <c r="TP61" s="18"/>
      <c r="TQ61" s="18"/>
      <c r="TR61" s="18"/>
      <c r="TS61" s="18"/>
      <c r="TT61" s="18"/>
      <c r="TU61" s="18"/>
      <c r="TV61" s="18"/>
      <c r="TW61" s="18"/>
      <c r="TX61" s="18"/>
      <c r="TY61" s="18"/>
      <c r="TZ61" s="18"/>
      <c r="UA61" s="18"/>
      <c r="UB61" s="18"/>
      <c r="UC61" s="18"/>
      <c r="UD61" s="18"/>
      <c r="UE61" s="18"/>
      <c r="UF61" s="18"/>
      <c r="UG61" s="18"/>
      <c r="UH61" s="18"/>
      <c r="UI61" s="18"/>
      <c r="UJ61" s="18"/>
      <c r="UK61" s="18"/>
      <c r="UL61" s="18"/>
      <c r="UM61" s="18"/>
      <c r="UN61" s="18"/>
      <c r="UO61" s="18"/>
      <c r="UP61" s="18"/>
      <c r="UQ61" s="18"/>
      <c r="UR61" s="18"/>
      <c r="US61" s="18"/>
      <c r="UT61" s="18"/>
      <c r="UU61" s="18"/>
      <c r="UV61" s="18"/>
      <c r="UW61" s="18"/>
      <c r="UX61" s="18"/>
      <c r="UY61" s="18"/>
      <c r="UZ61" s="18"/>
      <c r="VA61" s="18"/>
      <c r="VB61" s="18"/>
      <c r="VC61" s="18"/>
      <c r="VD61" s="18"/>
      <c r="VE61" s="18"/>
      <c r="VF61" s="18"/>
      <c r="VG61" s="18"/>
      <c r="VH61" s="18"/>
      <c r="VI61" s="18"/>
      <c r="VJ61" s="18"/>
      <c r="VK61" s="18"/>
      <c r="VL61" s="18"/>
      <c r="VM61" s="18"/>
      <c r="VN61" s="18"/>
      <c r="VO61" s="18"/>
      <c r="VP61" s="18"/>
      <c r="VQ61" s="18"/>
      <c r="VR61" s="18"/>
      <c r="VS61" s="18"/>
      <c r="VT61" s="18"/>
      <c r="VU61" s="18"/>
      <c r="VV61" s="18"/>
      <c r="VW61" s="18"/>
      <c r="VX61" s="18"/>
      <c r="VY61" s="18"/>
      <c r="VZ61" s="18"/>
      <c r="WA61" s="18"/>
      <c r="WB61" s="18"/>
      <c r="WC61" s="18"/>
      <c r="WD61" s="18"/>
      <c r="WE61" s="18"/>
      <c r="WF61" s="18"/>
      <c r="WG61" s="18"/>
      <c r="WH61" s="18"/>
      <c r="WI61" s="18"/>
      <c r="WJ61" s="18"/>
      <c r="WK61" s="18"/>
      <c r="WL61" s="18"/>
      <c r="WM61" s="18"/>
      <c r="WN61" s="18"/>
      <c r="WO61" s="18"/>
      <c r="WP61" s="18"/>
      <c r="WQ61" s="18"/>
      <c r="WR61" s="18"/>
      <c r="WS61" s="18"/>
      <c r="WT61" s="18"/>
      <c r="WU61" s="18"/>
      <c r="WV61" s="18"/>
      <c r="WW61" s="18"/>
      <c r="WX61" s="18"/>
      <c r="WY61" s="18"/>
      <c r="WZ61" s="18"/>
      <c r="XA61" s="18"/>
      <c r="XB61" s="18"/>
      <c r="XC61" s="18"/>
      <c r="XD61" s="18"/>
      <c r="XE61" s="18"/>
      <c r="XF61" s="18"/>
      <c r="XG61" s="18"/>
      <c r="XH61" s="18"/>
      <c r="XI61" s="18"/>
      <c r="XJ61" s="18"/>
      <c r="XK61" s="18"/>
      <c r="XL61" s="18"/>
      <c r="XM61" s="18"/>
      <c r="XN61" s="18"/>
      <c r="XO61" s="18"/>
      <c r="XP61" s="18"/>
      <c r="XQ61" s="18"/>
      <c r="XR61" s="18"/>
      <c r="XS61" s="18"/>
      <c r="XT61" s="18"/>
      <c r="XU61" s="18"/>
      <c r="XV61" s="18"/>
      <c r="XW61" s="18"/>
      <c r="XX61" s="18"/>
      <c r="XY61" s="18"/>
      <c r="XZ61" s="18"/>
      <c r="YA61" s="18"/>
      <c r="YB61" s="18"/>
      <c r="YC61" s="18"/>
      <c r="YD61" s="18"/>
      <c r="YE61" s="18"/>
      <c r="YF61" s="18"/>
      <c r="YG61" s="18"/>
      <c r="YH61" s="18"/>
      <c r="YI61" s="18"/>
      <c r="YJ61" s="18"/>
      <c r="YK61" s="18"/>
      <c r="YL61" s="18"/>
      <c r="YM61" s="18"/>
      <c r="YN61" s="18"/>
      <c r="YO61" s="18"/>
      <c r="YP61" s="18"/>
      <c r="YQ61" s="18"/>
      <c r="YR61" s="18"/>
      <c r="YS61" s="18"/>
      <c r="YT61" s="18"/>
      <c r="YU61" s="18"/>
      <c r="YV61" s="18"/>
      <c r="YW61" s="18"/>
      <c r="YX61" s="18"/>
      <c r="YY61" s="18"/>
      <c r="YZ61" s="18"/>
      <c r="ZA61" s="18"/>
      <c r="ZB61" s="18"/>
      <c r="ZC61" s="18"/>
      <c r="ZD61" s="18"/>
      <c r="ZE61" s="18"/>
      <c r="ZF61" s="18"/>
      <c r="ZG61" s="18"/>
      <c r="ZH61" s="18"/>
      <c r="ZI61" s="18"/>
      <c r="ZJ61" s="18"/>
      <c r="ZK61" s="18"/>
      <c r="ZL61" s="18"/>
      <c r="ZM61" s="18"/>
      <c r="ZN61" s="18"/>
      <c r="ZO61" s="18"/>
      <c r="ZP61" s="18"/>
      <c r="ZQ61" s="18"/>
      <c r="ZR61" s="18"/>
      <c r="ZS61" s="18"/>
      <c r="ZT61" s="18"/>
      <c r="ZU61" s="18"/>
      <c r="ZV61" s="18"/>
      <c r="ZW61" s="18"/>
      <c r="ZX61" s="18"/>
      <c r="ZY61" s="18"/>
      <c r="ZZ61" s="18"/>
      <c r="AAA61" s="18"/>
      <c r="AAB61" s="18"/>
      <c r="AAC61" s="18"/>
      <c r="AAD61" s="18"/>
      <c r="AAE61" s="18"/>
      <c r="AAF61" s="18"/>
      <c r="AAG61" s="18"/>
      <c r="AAH61" s="18"/>
      <c r="AAI61" s="18"/>
      <c r="AAJ61" s="18"/>
      <c r="AAK61" s="18"/>
      <c r="AAL61" s="18"/>
      <c r="AAM61" s="18"/>
      <c r="AAN61" s="18"/>
      <c r="AAO61" s="18"/>
      <c r="AAP61" s="18"/>
      <c r="AAQ61" s="18"/>
      <c r="AAR61" s="18"/>
      <c r="AAS61" s="18"/>
      <c r="AAT61" s="18"/>
      <c r="AAU61" s="18"/>
      <c r="AAV61" s="18"/>
      <c r="AAW61" s="18"/>
      <c r="AAX61" s="18"/>
      <c r="AAY61" s="18"/>
      <c r="AAZ61" s="18"/>
      <c r="ABA61" s="18"/>
      <c r="ABB61" s="18"/>
      <c r="ABC61" s="18"/>
      <c r="ABD61" s="18"/>
      <c r="ABE61" s="18"/>
      <c r="ABF61" s="18"/>
      <c r="ABG61" s="18"/>
      <c r="ABH61" s="18"/>
      <c r="ABI61" s="18"/>
      <c r="ABJ61" s="18"/>
      <c r="ABK61" s="18"/>
      <c r="ABL61" s="18"/>
      <c r="ABM61" s="18"/>
      <c r="ABN61" s="18"/>
      <c r="ABO61" s="18"/>
      <c r="ABP61" s="18"/>
      <c r="ABQ61" s="18"/>
      <c r="ABR61" s="18"/>
      <c r="ABS61" s="18"/>
      <c r="ABT61" s="18"/>
      <c r="ABU61" s="18"/>
      <c r="ABV61" s="18"/>
      <c r="ABW61" s="18"/>
      <c r="ABX61" s="18"/>
      <c r="ABY61" s="18"/>
      <c r="ABZ61" s="18"/>
      <c r="ACA61" s="18"/>
      <c r="ACB61" s="18"/>
      <c r="ACC61" s="18"/>
      <c r="ACD61" s="18"/>
      <c r="ACE61" s="18"/>
      <c r="ACF61" s="18"/>
      <c r="ACG61" s="18"/>
      <c r="ACH61" s="18"/>
      <c r="ACI61" s="18"/>
      <c r="ACJ61" s="18"/>
      <c r="ACK61" s="18"/>
      <c r="ACL61" s="18"/>
      <c r="ACM61" s="18"/>
      <c r="ACN61" s="18"/>
      <c r="ACO61" s="18"/>
      <c r="ACP61" s="18"/>
      <c r="ACQ61" s="18"/>
      <c r="ACR61" s="18"/>
      <c r="ACS61" s="18"/>
      <c r="ACT61" s="18"/>
      <c r="ACU61" s="18"/>
      <c r="ACV61" s="18"/>
      <c r="ACW61" s="18"/>
      <c r="ACX61" s="18"/>
      <c r="ACY61" s="18"/>
      <c r="ACZ61" s="18"/>
      <c r="ADA61" s="18"/>
      <c r="ADB61" s="18"/>
      <c r="ADC61" s="18"/>
      <c r="ADD61" s="18"/>
      <c r="ADE61" s="18"/>
      <c r="ADF61" s="18"/>
      <c r="ADG61" s="18"/>
      <c r="ADH61" s="18"/>
      <c r="ADI61" s="18"/>
      <c r="ADJ61" s="18"/>
      <c r="ADK61" s="18"/>
      <c r="ADL61" s="18"/>
      <c r="ADM61" s="18"/>
      <c r="ADN61" s="18"/>
      <c r="ADO61" s="18"/>
      <c r="ADP61" s="18"/>
      <c r="ADQ61" s="18"/>
      <c r="ADR61" s="18"/>
      <c r="ADS61" s="18"/>
      <c r="ADT61" s="18"/>
      <c r="ADU61" s="18"/>
      <c r="ADV61" s="18"/>
      <c r="ADW61" s="18"/>
      <c r="ADX61" s="18"/>
      <c r="ADY61" s="18"/>
      <c r="ADZ61" s="18"/>
      <c r="AEA61" s="18"/>
      <c r="AEB61" s="18"/>
      <c r="AEC61" s="18"/>
      <c r="AED61" s="18"/>
      <c r="AEE61" s="18"/>
      <c r="AEF61" s="18"/>
      <c r="AEG61" s="18"/>
      <c r="AEH61" s="18"/>
      <c r="AEI61" s="18"/>
      <c r="AEJ61" s="18"/>
      <c r="AEK61" s="18"/>
      <c r="AEL61" s="18"/>
      <c r="AEM61" s="18"/>
      <c r="AEN61" s="18"/>
      <c r="AEO61" s="18"/>
      <c r="AEP61" s="18"/>
      <c r="AEQ61" s="18"/>
      <c r="AER61" s="18"/>
      <c r="AES61" s="18"/>
      <c r="AET61" s="18"/>
      <c r="AEU61" s="18"/>
      <c r="AEV61" s="18"/>
      <c r="AEW61" s="18"/>
      <c r="AEX61" s="18"/>
      <c r="AEY61" s="18"/>
      <c r="AEZ61" s="18"/>
      <c r="AFA61" s="18"/>
      <c r="AFB61" s="18"/>
      <c r="AFC61" s="18"/>
      <c r="AFD61" s="18"/>
      <c r="AFE61" s="18"/>
      <c r="AFF61" s="18"/>
      <c r="AFG61" s="18"/>
      <c r="AFH61" s="18"/>
      <c r="AFI61" s="18"/>
      <c r="AFJ61" s="18"/>
      <c r="AFK61" s="18"/>
      <c r="AFL61" s="18"/>
      <c r="AFM61" s="18"/>
      <c r="AFN61" s="18"/>
      <c r="AFO61" s="18"/>
      <c r="AFP61" s="18"/>
      <c r="AFQ61" s="18"/>
      <c r="AFR61" s="18"/>
      <c r="AFS61" s="18"/>
      <c r="AFT61" s="18"/>
      <c r="AFU61" s="18"/>
      <c r="AFV61" s="18"/>
      <c r="AFW61" s="18"/>
      <c r="AFX61" s="18"/>
      <c r="AFY61" s="18"/>
      <c r="AFZ61" s="18"/>
      <c r="AGA61" s="18"/>
      <c r="AGB61" s="18"/>
      <c r="AGC61" s="18"/>
      <c r="AGD61" s="18"/>
      <c r="AGE61" s="18"/>
      <c r="AGF61" s="18"/>
      <c r="AGG61" s="18"/>
      <c r="AGH61" s="18"/>
      <c r="AGI61" s="18"/>
      <c r="AGJ61" s="18"/>
      <c r="AGK61" s="18"/>
      <c r="AGL61" s="18"/>
      <c r="AGM61" s="18"/>
      <c r="AGN61" s="18"/>
      <c r="AGO61" s="18"/>
      <c r="AGP61" s="18"/>
      <c r="AGQ61" s="18"/>
      <c r="AGR61" s="18"/>
      <c r="AGS61" s="18"/>
      <c r="AGT61" s="18"/>
      <c r="AGU61" s="18"/>
      <c r="AGV61" s="18"/>
      <c r="AGW61" s="18"/>
      <c r="AGX61" s="18"/>
      <c r="AGY61" s="18"/>
      <c r="AGZ61" s="18"/>
      <c r="AHA61" s="18"/>
      <c r="AHB61" s="18"/>
      <c r="AHC61" s="18"/>
      <c r="AHD61" s="18"/>
      <c r="AHE61" s="18"/>
      <c r="AHF61" s="18"/>
      <c r="AHG61" s="18"/>
      <c r="AHH61" s="18"/>
      <c r="AHI61" s="18"/>
      <c r="AHJ61" s="18"/>
      <c r="AHK61" s="18"/>
      <c r="AHL61" s="18"/>
      <c r="AHM61" s="18"/>
      <c r="AHN61" s="18"/>
      <c r="AHO61" s="18"/>
      <c r="AHP61" s="18"/>
      <c r="AHQ61" s="18"/>
      <c r="AHR61" s="18"/>
      <c r="AHS61" s="18"/>
      <c r="AHT61" s="18"/>
      <c r="AHU61" s="18"/>
      <c r="AHV61" s="18"/>
      <c r="AHW61" s="18"/>
      <c r="AHX61" s="18"/>
      <c r="AHY61" s="18"/>
      <c r="AHZ61" s="18"/>
      <c r="AIA61" s="18"/>
      <c r="AIB61" s="18"/>
      <c r="AIC61" s="18"/>
      <c r="AID61" s="18"/>
      <c r="AIE61" s="18"/>
      <c r="AIF61" s="18"/>
      <c r="AIG61" s="18"/>
      <c r="AIH61" s="18"/>
      <c r="AII61" s="18"/>
      <c r="AIJ61" s="18"/>
      <c r="AIK61" s="18"/>
      <c r="AIL61" s="18"/>
      <c r="AIM61" s="18"/>
      <c r="AIN61" s="18"/>
      <c r="AIO61" s="18"/>
      <c r="AIP61" s="18"/>
      <c r="AIQ61" s="18"/>
      <c r="AIR61" s="18"/>
      <c r="AIS61" s="18"/>
      <c r="AIT61" s="18"/>
      <c r="AIU61" s="18"/>
      <c r="AIV61" s="18"/>
      <c r="AIW61" s="18"/>
      <c r="AIX61" s="18"/>
      <c r="AIY61" s="18"/>
      <c r="AIZ61" s="18"/>
      <c r="AJA61" s="18"/>
      <c r="AJB61" s="18"/>
      <c r="AJC61" s="18"/>
      <c r="AJD61" s="18"/>
      <c r="AJE61" s="18"/>
      <c r="AJF61" s="18"/>
      <c r="AJG61" s="18"/>
      <c r="AJH61" s="18"/>
      <c r="AJI61" s="18"/>
      <c r="AJJ61" s="18"/>
      <c r="AJK61" s="18"/>
      <c r="AJL61" s="18"/>
      <c r="AJM61" s="18"/>
      <c r="AJN61" s="18"/>
      <c r="AJO61" s="18"/>
      <c r="AJP61" s="18"/>
      <c r="AJQ61" s="18"/>
      <c r="AJR61" s="18"/>
      <c r="AJS61" s="18"/>
      <c r="AJT61" s="18"/>
      <c r="AJU61" s="18"/>
      <c r="AJV61" s="18"/>
      <c r="AJW61" s="18"/>
      <c r="AJX61" s="18"/>
      <c r="AJY61" s="18"/>
      <c r="AJZ61" s="18"/>
      <c r="AKA61" s="18"/>
      <c r="AKB61" s="18"/>
      <c r="AKC61" s="18"/>
      <c r="AKD61" s="18"/>
      <c r="AKE61" s="18"/>
      <c r="AKF61" s="18"/>
      <c r="AKG61" s="18"/>
      <c r="AKH61" s="18"/>
      <c r="AKI61" s="18"/>
      <c r="AKJ61" s="18"/>
      <c r="AKK61" s="18"/>
      <c r="AKL61" s="18"/>
      <c r="AKM61" s="18"/>
      <c r="AKN61" s="18"/>
      <c r="AKO61" s="18"/>
      <c r="AKP61" s="18"/>
      <c r="AKQ61" s="18"/>
      <c r="AKR61" s="18"/>
      <c r="AKS61" s="18"/>
      <c r="AKT61" s="18"/>
      <c r="AKU61" s="18"/>
      <c r="AKV61" s="18"/>
      <c r="AKW61" s="18"/>
      <c r="AKX61" s="18"/>
      <c r="AKY61" s="18"/>
      <c r="AKZ61" s="18"/>
      <c r="ALA61" s="18"/>
      <c r="ALB61" s="18"/>
      <c r="ALC61" s="18"/>
      <c r="ALD61" s="18"/>
      <c r="ALE61" s="18"/>
      <c r="ALF61" s="18"/>
      <c r="ALG61" s="18"/>
      <c r="ALH61" s="18"/>
      <c r="ALI61" s="18"/>
      <c r="ALJ61" s="18"/>
      <c r="ALK61" s="18"/>
      <c r="ALL61" s="18"/>
      <c r="ALM61" s="18"/>
      <c r="ALN61" s="18"/>
      <c r="ALO61" s="18"/>
      <c r="ALP61" s="18"/>
      <c r="ALQ61" s="18"/>
      <c r="ALR61" s="18"/>
      <c r="ALS61" s="18"/>
      <c r="ALT61" s="18"/>
      <c r="ALU61" s="18"/>
      <c r="ALV61" s="18"/>
      <c r="ALW61" s="18"/>
      <c r="ALX61" s="18"/>
      <c r="ALY61" s="18"/>
      <c r="ALZ61" s="18"/>
      <c r="AMA61" s="18"/>
      <c r="AMB61" s="18"/>
      <c r="AMC61" s="18"/>
      <c r="AMD61" s="18"/>
      <c r="AME61" s="18"/>
      <c r="AMF61" s="18"/>
      <c r="AMG61" s="18"/>
      <c r="AMH61" s="18"/>
      <c r="AMI61" s="18"/>
      <c r="AMJ61" s="18"/>
    </row>
    <row r="62" spans="1:1024" ht="15" customHeight="1" x14ac:dyDescent="0.25">
      <c r="A62" s="257" t="s">
        <v>44</v>
      </c>
      <c r="B62" s="257"/>
      <c r="C62" s="257"/>
      <c r="D62" s="257"/>
      <c r="E62" s="167">
        <f>E60+E54</f>
        <v>1660000</v>
      </c>
      <c r="F62" s="168">
        <f>F60+F54</f>
        <v>1662000</v>
      </c>
      <c r="G62" s="258" t="s">
        <v>45</v>
      </c>
      <c r="H62" s="258"/>
      <c r="I62" s="258"/>
      <c r="J62" s="258"/>
      <c r="K62" s="176">
        <f>K60+K54</f>
        <v>1660000</v>
      </c>
      <c r="L62" s="176">
        <f>L60+L54</f>
        <v>1662000</v>
      </c>
      <c r="M62" s="107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  <c r="LQ62" s="18"/>
      <c r="LR62" s="18"/>
      <c r="LS62" s="18"/>
      <c r="LT62" s="18"/>
      <c r="LU62" s="18"/>
      <c r="LV62" s="18"/>
      <c r="LW62" s="18"/>
      <c r="LX62" s="18"/>
      <c r="LY62" s="18"/>
      <c r="LZ62" s="18"/>
      <c r="MA62" s="18"/>
      <c r="MB62" s="18"/>
      <c r="MC62" s="18"/>
      <c r="MD62" s="18"/>
      <c r="ME62" s="18"/>
      <c r="MF62" s="18"/>
      <c r="MG62" s="18"/>
      <c r="MH62" s="18"/>
      <c r="MI62" s="18"/>
      <c r="MJ62" s="18"/>
      <c r="MK62" s="18"/>
      <c r="ML62" s="18"/>
      <c r="MM62" s="18"/>
      <c r="MN62" s="18"/>
      <c r="MO62" s="18"/>
      <c r="MP62" s="18"/>
      <c r="MQ62" s="18"/>
      <c r="MR62" s="18"/>
      <c r="MS62" s="18"/>
      <c r="MT62" s="18"/>
      <c r="MU62" s="18"/>
      <c r="MV62" s="18"/>
      <c r="MW62" s="18"/>
      <c r="MX62" s="18"/>
      <c r="MY62" s="18"/>
      <c r="MZ62" s="18"/>
      <c r="NA62" s="18"/>
      <c r="NB62" s="18"/>
      <c r="NC62" s="18"/>
      <c r="ND62" s="18"/>
      <c r="NE62" s="18"/>
      <c r="NF62" s="18"/>
      <c r="NG62" s="18"/>
      <c r="NH62" s="18"/>
      <c r="NI62" s="18"/>
      <c r="NJ62" s="18"/>
      <c r="NK62" s="18"/>
      <c r="NL62" s="18"/>
      <c r="NM62" s="18"/>
      <c r="NN62" s="18"/>
      <c r="NO62" s="18"/>
      <c r="NP62" s="18"/>
      <c r="NQ62" s="18"/>
      <c r="NR62" s="18"/>
      <c r="NS62" s="18"/>
      <c r="NT62" s="18"/>
      <c r="NU62" s="18"/>
      <c r="NV62" s="18"/>
      <c r="NW62" s="18"/>
      <c r="NX62" s="18"/>
      <c r="NY62" s="18"/>
      <c r="NZ62" s="18"/>
      <c r="OA62" s="18"/>
      <c r="OB62" s="18"/>
      <c r="OC62" s="18"/>
      <c r="OD62" s="18"/>
      <c r="OE62" s="18"/>
      <c r="OF62" s="18"/>
      <c r="OG62" s="18"/>
      <c r="OH62" s="18"/>
      <c r="OI62" s="18"/>
      <c r="OJ62" s="18"/>
      <c r="OK62" s="18"/>
      <c r="OL62" s="18"/>
      <c r="OM62" s="18"/>
      <c r="ON62" s="18"/>
      <c r="OO62" s="18"/>
      <c r="OP62" s="18"/>
      <c r="OQ62" s="18"/>
      <c r="OR62" s="18"/>
      <c r="OS62" s="18"/>
      <c r="OT62" s="18"/>
      <c r="OU62" s="18"/>
      <c r="OV62" s="18"/>
      <c r="OW62" s="18"/>
      <c r="OX62" s="18"/>
      <c r="OY62" s="18"/>
      <c r="OZ62" s="18"/>
      <c r="PA62" s="18"/>
      <c r="PB62" s="18"/>
      <c r="PC62" s="18"/>
      <c r="PD62" s="18"/>
      <c r="PE62" s="18"/>
      <c r="PF62" s="18"/>
      <c r="PG62" s="18"/>
      <c r="PH62" s="18"/>
      <c r="PI62" s="18"/>
      <c r="PJ62" s="18"/>
      <c r="PK62" s="18"/>
      <c r="PL62" s="18"/>
      <c r="PM62" s="18"/>
      <c r="PN62" s="18"/>
      <c r="PO62" s="18"/>
      <c r="PP62" s="18"/>
      <c r="PQ62" s="18"/>
      <c r="PR62" s="18"/>
      <c r="PS62" s="18"/>
      <c r="PT62" s="18"/>
      <c r="PU62" s="18"/>
      <c r="PV62" s="18"/>
      <c r="PW62" s="18"/>
      <c r="PX62" s="18"/>
      <c r="PY62" s="18"/>
      <c r="PZ62" s="18"/>
      <c r="QA62" s="18"/>
      <c r="QB62" s="18"/>
      <c r="QC62" s="18"/>
      <c r="QD62" s="18"/>
      <c r="QE62" s="18"/>
      <c r="QF62" s="18"/>
      <c r="QG62" s="18"/>
      <c r="QH62" s="18"/>
      <c r="QI62" s="18"/>
      <c r="QJ62" s="18"/>
      <c r="QK62" s="18"/>
      <c r="QL62" s="18"/>
      <c r="QM62" s="18"/>
      <c r="QN62" s="18"/>
      <c r="QO62" s="18"/>
      <c r="QP62" s="18"/>
      <c r="QQ62" s="18"/>
      <c r="QR62" s="18"/>
      <c r="QS62" s="18"/>
      <c r="QT62" s="18"/>
      <c r="QU62" s="18"/>
      <c r="QV62" s="18"/>
      <c r="QW62" s="18"/>
      <c r="QX62" s="18"/>
      <c r="QY62" s="18"/>
      <c r="QZ62" s="18"/>
      <c r="RA62" s="18"/>
      <c r="RB62" s="18"/>
      <c r="RC62" s="18"/>
      <c r="RD62" s="18"/>
      <c r="RE62" s="18"/>
      <c r="RF62" s="18"/>
      <c r="RG62" s="18"/>
      <c r="RH62" s="18"/>
      <c r="RI62" s="18"/>
      <c r="RJ62" s="18"/>
      <c r="RK62" s="18"/>
      <c r="RL62" s="18"/>
      <c r="RM62" s="18"/>
      <c r="RN62" s="18"/>
      <c r="RO62" s="18"/>
      <c r="RP62" s="18"/>
      <c r="RQ62" s="18"/>
      <c r="RR62" s="18"/>
      <c r="RS62" s="18"/>
      <c r="RT62" s="18"/>
      <c r="RU62" s="18"/>
      <c r="RV62" s="18"/>
      <c r="RW62" s="18"/>
      <c r="RX62" s="18"/>
      <c r="RY62" s="18"/>
      <c r="RZ62" s="18"/>
      <c r="SA62" s="18"/>
      <c r="SB62" s="18"/>
      <c r="SC62" s="18"/>
      <c r="SD62" s="18"/>
      <c r="SE62" s="18"/>
      <c r="SF62" s="18"/>
      <c r="SG62" s="18"/>
      <c r="SH62" s="18"/>
      <c r="SI62" s="18"/>
      <c r="SJ62" s="18"/>
      <c r="SK62" s="18"/>
      <c r="SL62" s="18"/>
      <c r="SM62" s="18"/>
      <c r="SN62" s="18"/>
      <c r="SO62" s="18"/>
      <c r="SP62" s="18"/>
      <c r="SQ62" s="18"/>
      <c r="SR62" s="18"/>
      <c r="SS62" s="18"/>
      <c r="ST62" s="18"/>
      <c r="SU62" s="18"/>
      <c r="SV62" s="18"/>
      <c r="SW62" s="18"/>
      <c r="SX62" s="18"/>
      <c r="SY62" s="18"/>
      <c r="SZ62" s="18"/>
      <c r="TA62" s="18"/>
      <c r="TB62" s="18"/>
      <c r="TC62" s="18"/>
      <c r="TD62" s="18"/>
      <c r="TE62" s="18"/>
      <c r="TF62" s="18"/>
      <c r="TG62" s="18"/>
      <c r="TH62" s="18"/>
      <c r="TI62" s="18"/>
      <c r="TJ62" s="18"/>
      <c r="TK62" s="18"/>
      <c r="TL62" s="18"/>
      <c r="TM62" s="18"/>
      <c r="TN62" s="18"/>
      <c r="TO62" s="18"/>
      <c r="TP62" s="18"/>
      <c r="TQ62" s="18"/>
      <c r="TR62" s="18"/>
      <c r="TS62" s="18"/>
      <c r="TT62" s="18"/>
      <c r="TU62" s="18"/>
      <c r="TV62" s="18"/>
      <c r="TW62" s="18"/>
      <c r="TX62" s="18"/>
      <c r="TY62" s="18"/>
      <c r="TZ62" s="18"/>
      <c r="UA62" s="18"/>
      <c r="UB62" s="18"/>
      <c r="UC62" s="18"/>
      <c r="UD62" s="18"/>
      <c r="UE62" s="18"/>
      <c r="UF62" s="18"/>
      <c r="UG62" s="18"/>
      <c r="UH62" s="18"/>
      <c r="UI62" s="18"/>
      <c r="UJ62" s="18"/>
      <c r="UK62" s="18"/>
      <c r="UL62" s="18"/>
      <c r="UM62" s="18"/>
      <c r="UN62" s="18"/>
      <c r="UO62" s="18"/>
      <c r="UP62" s="18"/>
      <c r="UQ62" s="18"/>
      <c r="UR62" s="18"/>
      <c r="US62" s="18"/>
      <c r="UT62" s="18"/>
      <c r="UU62" s="18"/>
      <c r="UV62" s="18"/>
      <c r="UW62" s="18"/>
      <c r="UX62" s="18"/>
      <c r="UY62" s="18"/>
      <c r="UZ62" s="18"/>
      <c r="VA62" s="18"/>
      <c r="VB62" s="18"/>
      <c r="VC62" s="18"/>
      <c r="VD62" s="18"/>
      <c r="VE62" s="18"/>
      <c r="VF62" s="18"/>
      <c r="VG62" s="18"/>
      <c r="VH62" s="18"/>
      <c r="VI62" s="18"/>
      <c r="VJ62" s="18"/>
      <c r="VK62" s="18"/>
      <c r="VL62" s="18"/>
      <c r="VM62" s="18"/>
      <c r="VN62" s="18"/>
      <c r="VO62" s="18"/>
      <c r="VP62" s="18"/>
      <c r="VQ62" s="18"/>
      <c r="VR62" s="18"/>
      <c r="VS62" s="18"/>
      <c r="VT62" s="18"/>
      <c r="VU62" s="18"/>
      <c r="VV62" s="18"/>
      <c r="VW62" s="18"/>
      <c r="VX62" s="18"/>
      <c r="VY62" s="18"/>
      <c r="VZ62" s="18"/>
      <c r="WA62" s="18"/>
      <c r="WB62" s="18"/>
      <c r="WC62" s="18"/>
      <c r="WD62" s="18"/>
      <c r="WE62" s="18"/>
      <c r="WF62" s="18"/>
      <c r="WG62" s="18"/>
      <c r="WH62" s="18"/>
      <c r="WI62" s="18"/>
      <c r="WJ62" s="18"/>
      <c r="WK62" s="18"/>
      <c r="WL62" s="18"/>
      <c r="WM62" s="18"/>
      <c r="WN62" s="18"/>
      <c r="WO62" s="18"/>
      <c r="WP62" s="18"/>
      <c r="WQ62" s="18"/>
      <c r="WR62" s="18"/>
      <c r="WS62" s="18"/>
      <c r="WT62" s="18"/>
      <c r="WU62" s="18"/>
      <c r="WV62" s="18"/>
      <c r="WW62" s="18"/>
      <c r="WX62" s="18"/>
      <c r="WY62" s="18"/>
      <c r="WZ62" s="18"/>
      <c r="XA62" s="18"/>
      <c r="XB62" s="18"/>
      <c r="XC62" s="18"/>
      <c r="XD62" s="18"/>
      <c r="XE62" s="18"/>
      <c r="XF62" s="18"/>
      <c r="XG62" s="18"/>
      <c r="XH62" s="18"/>
      <c r="XI62" s="18"/>
      <c r="XJ62" s="18"/>
      <c r="XK62" s="18"/>
      <c r="XL62" s="18"/>
      <c r="XM62" s="18"/>
      <c r="XN62" s="18"/>
      <c r="XO62" s="18"/>
      <c r="XP62" s="18"/>
      <c r="XQ62" s="18"/>
      <c r="XR62" s="18"/>
      <c r="XS62" s="18"/>
      <c r="XT62" s="18"/>
      <c r="XU62" s="18"/>
      <c r="XV62" s="18"/>
      <c r="XW62" s="18"/>
      <c r="XX62" s="18"/>
      <c r="XY62" s="18"/>
      <c r="XZ62" s="18"/>
      <c r="YA62" s="18"/>
      <c r="YB62" s="18"/>
      <c r="YC62" s="18"/>
      <c r="YD62" s="18"/>
      <c r="YE62" s="18"/>
      <c r="YF62" s="18"/>
      <c r="YG62" s="18"/>
      <c r="YH62" s="18"/>
      <c r="YI62" s="18"/>
      <c r="YJ62" s="18"/>
      <c r="YK62" s="18"/>
      <c r="YL62" s="18"/>
      <c r="YM62" s="18"/>
      <c r="YN62" s="18"/>
      <c r="YO62" s="18"/>
      <c r="YP62" s="18"/>
      <c r="YQ62" s="18"/>
      <c r="YR62" s="18"/>
      <c r="YS62" s="18"/>
      <c r="YT62" s="18"/>
      <c r="YU62" s="18"/>
      <c r="YV62" s="18"/>
      <c r="YW62" s="18"/>
      <c r="YX62" s="18"/>
      <c r="YY62" s="18"/>
      <c r="YZ62" s="18"/>
      <c r="ZA62" s="18"/>
      <c r="ZB62" s="18"/>
      <c r="ZC62" s="18"/>
      <c r="ZD62" s="18"/>
      <c r="ZE62" s="18"/>
      <c r="ZF62" s="18"/>
      <c r="ZG62" s="18"/>
      <c r="ZH62" s="18"/>
      <c r="ZI62" s="18"/>
      <c r="ZJ62" s="18"/>
      <c r="ZK62" s="18"/>
      <c r="ZL62" s="18"/>
      <c r="ZM62" s="18"/>
      <c r="ZN62" s="18"/>
      <c r="ZO62" s="18"/>
      <c r="ZP62" s="18"/>
      <c r="ZQ62" s="18"/>
      <c r="ZR62" s="18"/>
      <c r="ZS62" s="18"/>
      <c r="ZT62" s="18"/>
      <c r="ZU62" s="18"/>
      <c r="ZV62" s="18"/>
      <c r="ZW62" s="18"/>
      <c r="ZX62" s="18"/>
      <c r="ZY62" s="18"/>
      <c r="ZZ62" s="18"/>
      <c r="AAA62" s="18"/>
      <c r="AAB62" s="18"/>
      <c r="AAC62" s="18"/>
      <c r="AAD62" s="18"/>
      <c r="AAE62" s="18"/>
      <c r="AAF62" s="18"/>
      <c r="AAG62" s="18"/>
      <c r="AAH62" s="18"/>
      <c r="AAI62" s="18"/>
      <c r="AAJ62" s="18"/>
      <c r="AAK62" s="18"/>
      <c r="AAL62" s="18"/>
      <c r="AAM62" s="18"/>
      <c r="AAN62" s="18"/>
      <c r="AAO62" s="18"/>
      <c r="AAP62" s="18"/>
      <c r="AAQ62" s="18"/>
      <c r="AAR62" s="18"/>
      <c r="AAS62" s="18"/>
      <c r="AAT62" s="18"/>
      <c r="AAU62" s="18"/>
      <c r="AAV62" s="18"/>
      <c r="AAW62" s="18"/>
      <c r="AAX62" s="18"/>
      <c r="AAY62" s="18"/>
      <c r="AAZ62" s="18"/>
      <c r="ABA62" s="18"/>
      <c r="ABB62" s="18"/>
      <c r="ABC62" s="18"/>
      <c r="ABD62" s="18"/>
      <c r="ABE62" s="18"/>
      <c r="ABF62" s="18"/>
      <c r="ABG62" s="18"/>
      <c r="ABH62" s="18"/>
      <c r="ABI62" s="18"/>
      <c r="ABJ62" s="18"/>
      <c r="ABK62" s="18"/>
      <c r="ABL62" s="18"/>
      <c r="ABM62" s="18"/>
      <c r="ABN62" s="18"/>
      <c r="ABO62" s="18"/>
      <c r="ABP62" s="18"/>
      <c r="ABQ62" s="18"/>
      <c r="ABR62" s="18"/>
      <c r="ABS62" s="18"/>
      <c r="ABT62" s="18"/>
      <c r="ABU62" s="18"/>
      <c r="ABV62" s="18"/>
      <c r="ABW62" s="18"/>
      <c r="ABX62" s="18"/>
      <c r="ABY62" s="18"/>
      <c r="ABZ62" s="18"/>
      <c r="ACA62" s="18"/>
      <c r="ACB62" s="18"/>
      <c r="ACC62" s="18"/>
      <c r="ACD62" s="18"/>
      <c r="ACE62" s="18"/>
      <c r="ACF62" s="18"/>
      <c r="ACG62" s="18"/>
      <c r="ACH62" s="18"/>
      <c r="ACI62" s="18"/>
      <c r="ACJ62" s="18"/>
      <c r="ACK62" s="18"/>
      <c r="ACL62" s="18"/>
      <c r="ACM62" s="18"/>
      <c r="ACN62" s="18"/>
      <c r="ACO62" s="18"/>
      <c r="ACP62" s="18"/>
      <c r="ACQ62" s="18"/>
      <c r="ACR62" s="18"/>
      <c r="ACS62" s="18"/>
      <c r="ACT62" s="18"/>
      <c r="ACU62" s="18"/>
      <c r="ACV62" s="18"/>
      <c r="ACW62" s="18"/>
      <c r="ACX62" s="18"/>
      <c r="ACY62" s="18"/>
      <c r="ACZ62" s="18"/>
      <c r="ADA62" s="18"/>
      <c r="ADB62" s="18"/>
      <c r="ADC62" s="18"/>
      <c r="ADD62" s="18"/>
      <c r="ADE62" s="18"/>
      <c r="ADF62" s="18"/>
      <c r="ADG62" s="18"/>
      <c r="ADH62" s="18"/>
      <c r="ADI62" s="18"/>
      <c r="ADJ62" s="18"/>
      <c r="ADK62" s="18"/>
      <c r="ADL62" s="18"/>
      <c r="ADM62" s="18"/>
      <c r="ADN62" s="18"/>
      <c r="ADO62" s="18"/>
      <c r="ADP62" s="18"/>
      <c r="ADQ62" s="18"/>
      <c r="ADR62" s="18"/>
      <c r="ADS62" s="18"/>
      <c r="ADT62" s="18"/>
      <c r="ADU62" s="18"/>
      <c r="ADV62" s="18"/>
      <c r="ADW62" s="18"/>
      <c r="ADX62" s="18"/>
      <c r="ADY62" s="18"/>
      <c r="ADZ62" s="18"/>
      <c r="AEA62" s="18"/>
      <c r="AEB62" s="18"/>
      <c r="AEC62" s="18"/>
      <c r="AED62" s="18"/>
      <c r="AEE62" s="18"/>
      <c r="AEF62" s="18"/>
      <c r="AEG62" s="18"/>
      <c r="AEH62" s="18"/>
      <c r="AEI62" s="18"/>
      <c r="AEJ62" s="18"/>
      <c r="AEK62" s="18"/>
      <c r="AEL62" s="18"/>
      <c r="AEM62" s="18"/>
      <c r="AEN62" s="18"/>
      <c r="AEO62" s="18"/>
      <c r="AEP62" s="18"/>
      <c r="AEQ62" s="18"/>
      <c r="AER62" s="18"/>
      <c r="AES62" s="18"/>
      <c r="AET62" s="18"/>
      <c r="AEU62" s="18"/>
      <c r="AEV62" s="18"/>
      <c r="AEW62" s="18"/>
      <c r="AEX62" s="18"/>
      <c r="AEY62" s="18"/>
      <c r="AEZ62" s="18"/>
      <c r="AFA62" s="18"/>
      <c r="AFB62" s="18"/>
      <c r="AFC62" s="18"/>
      <c r="AFD62" s="18"/>
      <c r="AFE62" s="18"/>
      <c r="AFF62" s="18"/>
      <c r="AFG62" s="18"/>
      <c r="AFH62" s="18"/>
      <c r="AFI62" s="18"/>
      <c r="AFJ62" s="18"/>
      <c r="AFK62" s="18"/>
      <c r="AFL62" s="18"/>
      <c r="AFM62" s="18"/>
      <c r="AFN62" s="18"/>
      <c r="AFO62" s="18"/>
      <c r="AFP62" s="18"/>
      <c r="AFQ62" s="18"/>
      <c r="AFR62" s="18"/>
      <c r="AFS62" s="18"/>
      <c r="AFT62" s="18"/>
      <c r="AFU62" s="18"/>
      <c r="AFV62" s="18"/>
      <c r="AFW62" s="18"/>
      <c r="AFX62" s="18"/>
      <c r="AFY62" s="18"/>
      <c r="AFZ62" s="18"/>
      <c r="AGA62" s="18"/>
      <c r="AGB62" s="18"/>
      <c r="AGC62" s="18"/>
      <c r="AGD62" s="18"/>
      <c r="AGE62" s="18"/>
      <c r="AGF62" s="18"/>
      <c r="AGG62" s="18"/>
      <c r="AGH62" s="18"/>
      <c r="AGI62" s="18"/>
      <c r="AGJ62" s="18"/>
      <c r="AGK62" s="18"/>
      <c r="AGL62" s="18"/>
      <c r="AGM62" s="18"/>
      <c r="AGN62" s="18"/>
      <c r="AGO62" s="18"/>
      <c r="AGP62" s="18"/>
      <c r="AGQ62" s="18"/>
      <c r="AGR62" s="18"/>
      <c r="AGS62" s="18"/>
      <c r="AGT62" s="18"/>
      <c r="AGU62" s="18"/>
      <c r="AGV62" s="18"/>
      <c r="AGW62" s="18"/>
      <c r="AGX62" s="18"/>
      <c r="AGY62" s="18"/>
      <c r="AGZ62" s="18"/>
      <c r="AHA62" s="18"/>
      <c r="AHB62" s="18"/>
      <c r="AHC62" s="18"/>
      <c r="AHD62" s="18"/>
      <c r="AHE62" s="18"/>
      <c r="AHF62" s="18"/>
      <c r="AHG62" s="18"/>
      <c r="AHH62" s="18"/>
      <c r="AHI62" s="18"/>
      <c r="AHJ62" s="18"/>
      <c r="AHK62" s="18"/>
      <c r="AHL62" s="18"/>
      <c r="AHM62" s="18"/>
      <c r="AHN62" s="18"/>
      <c r="AHO62" s="18"/>
      <c r="AHP62" s="18"/>
      <c r="AHQ62" s="18"/>
      <c r="AHR62" s="18"/>
      <c r="AHS62" s="18"/>
      <c r="AHT62" s="18"/>
      <c r="AHU62" s="18"/>
      <c r="AHV62" s="18"/>
      <c r="AHW62" s="18"/>
      <c r="AHX62" s="18"/>
      <c r="AHY62" s="18"/>
      <c r="AHZ62" s="18"/>
      <c r="AIA62" s="18"/>
      <c r="AIB62" s="18"/>
      <c r="AIC62" s="18"/>
      <c r="AID62" s="18"/>
      <c r="AIE62" s="18"/>
      <c r="AIF62" s="18"/>
      <c r="AIG62" s="18"/>
      <c r="AIH62" s="18"/>
      <c r="AII62" s="18"/>
      <c r="AIJ62" s="18"/>
      <c r="AIK62" s="18"/>
      <c r="AIL62" s="18"/>
      <c r="AIM62" s="18"/>
      <c r="AIN62" s="18"/>
      <c r="AIO62" s="18"/>
      <c r="AIP62" s="18"/>
      <c r="AIQ62" s="18"/>
      <c r="AIR62" s="18"/>
      <c r="AIS62" s="18"/>
      <c r="AIT62" s="18"/>
      <c r="AIU62" s="18"/>
      <c r="AIV62" s="18"/>
      <c r="AIW62" s="18"/>
      <c r="AIX62" s="18"/>
      <c r="AIY62" s="18"/>
      <c r="AIZ62" s="18"/>
      <c r="AJA62" s="18"/>
      <c r="AJB62" s="18"/>
      <c r="AJC62" s="18"/>
      <c r="AJD62" s="18"/>
      <c r="AJE62" s="18"/>
      <c r="AJF62" s="18"/>
      <c r="AJG62" s="18"/>
      <c r="AJH62" s="18"/>
      <c r="AJI62" s="18"/>
      <c r="AJJ62" s="18"/>
      <c r="AJK62" s="18"/>
      <c r="AJL62" s="18"/>
      <c r="AJM62" s="18"/>
      <c r="AJN62" s="18"/>
      <c r="AJO62" s="18"/>
      <c r="AJP62" s="18"/>
      <c r="AJQ62" s="18"/>
      <c r="AJR62" s="18"/>
      <c r="AJS62" s="18"/>
      <c r="AJT62" s="18"/>
      <c r="AJU62" s="18"/>
      <c r="AJV62" s="18"/>
      <c r="AJW62" s="18"/>
      <c r="AJX62" s="18"/>
      <c r="AJY62" s="18"/>
      <c r="AJZ62" s="18"/>
      <c r="AKA62" s="18"/>
      <c r="AKB62" s="18"/>
      <c r="AKC62" s="18"/>
      <c r="AKD62" s="18"/>
      <c r="AKE62" s="18"/>
      <c r="AKF62" s="18"/>
      <c r="AKG62" s="18"/>
      <c r="AKH62" s="18"/>
      <c r="AKI62" s="18"/>
      <c r="AKJ62" s="18"/>
      <c r="AKK62" s="18"/>
      <c r="AKL62" s="18"/>
      <c r="AKM62" s="18"/>
      <c r="AKN62" s="18"/>
      <c r="AKO62" s="18"/>
      <c r="AKP62" s="18"/>
      <c r="AKQ62" s="18"/>
      <c r="AKR62" s="18"/>
      <c r="AKS62" s="18"/>
      <c r="AKT62" s="18"/>
      <c r="AKU62" s="18"/>
      <c r="AKV62" s="18"/>
      <c r="AKW62" s="18"/>
      <c r="AKX62" s="18"/>
      <c r="AKY62" s="18"/>
      <c r="AKZ62" s="18"/>
      <c r="ALA62" s="18"/>
      <c r="ALB62" s="18"/>
      <c r="ALC62" s="18"/>
      <c r="ALD62" s="18"/>
      <c r="ALE62" s="18"/>
      <c r="ALF62" s="18"/>
      <c r="ALG62" s="18"/>
      <c r="ALH62" s="18"/>
      <c r="ALI62" s="18"/>
      <c r="ALJ62" s="18"/>
      <c r="ALK62" s="18"/>
      <c r="ALL62" s="18"/>
      <c r="ALM62" s="18"/>
      <c r="ALN62" s="18"/>
      <c r="ALO62" s="18"/>
      <c r="ALP62" s="18"/>
      <c r="ALQ62" s="18"/>
      <c r="ALR62" s="18"/>
      <c r="ALS62" s="18"/>
      <c r="ALT62" s="18"/>
      <c r="ALU62" s="18"/>
      <c r="ALV62" s="18"/>
      <c r="ALW62" s="18"/>
      <c r="ALX62" s="18"/>
      <c r="ALY62" s="18"/>
      <c r="ALZ62" s="18"/>
      <c r="AMA62" s="18"/>
      <c r="AMB62" s="18"/>
      <c r="AMC62" s="18"/>
      <c r="AMD62" s="18"/>
      <c r="AME62" s="18"/>
      <c r="AMF62" s="18"/>
      <c r="AMG62" s="18"/>
      <c r="AMH62" s="18"/>
      <c r="AMI62" s="18"/>
      <c r="AMJ62" s="18"/>
    </row>
    <row r="64" spans="1:1024" ht="15" customHeight="1" x14ac:dyDescent="0.25">
      <c r="A64" s="249" t="s">
        <v>46</v>
      </c>
      <c r="B64" s="249"/>
      <c r="C64" s="249"/>
      <c r="D64" s="249"/>
      <c r="E64" s="177">
        <f>E47+E62</f>
        <v>3126227.9963422818</v>
      </c>
      <c r="F64" s="177">
        <f>F62+F47</f>
        <v>3011650</v>
      </c>
      <c r="G64" s="249" t="s">
        <v>47</v>
      </c>
      <c r="H64" s="249"/>
      <c r="I64" s="249"/>
      <c r="J64" s="249"/>
      <c r="K64" s="176">
        <f>K47+K62</f>
        <v>3126227.9963422818</v>
      </c>
      <c r="L64" s="176">
        <f>L47+L62</f>
        <v>3011650</v>
      </c>
      <c r="M64" s="107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8"/>
      <c r="IY64" s="18"/>
      <c r="IZ64" s="18"/>
      <c r="JA64" s="18"/>
      <c r="JB64" s="18"/>
      <c r="JC64" s="18"/>
      <c r="JD64" s="18"/>
      <c r="JE64" s="18"/>
      <c r="JF64" s="18"/>
      <c r="JG64" s="18"/>
      <c r="JH64" s="18"/>
      <c r="JI64" s="18"/>
      <c r="JJ64" s="18"/>
      <c r="JK64" s="18"/>
      <c r="JL64" s="18"/>
      <c r="JM64" s="18"/>
      <c r="JN64" s="18"/>
      <c r="JO64" s="18"/>
      <c r="JP64" s="18"/>
      <c r="JQ64" s="18"/>
      <c r="JR64" s="18"/>
      <c r="JS64" s="18"/>
      <c r="JT64" s="18"/>
      <c r="JU64" s="18"/>
      <c r="JV64" s="18"/>
      <c r="JW64" s="18"/>
      <c r="JX64" s="18"/>
      <c r="JY64" s="18"/>
      <c r="JZ64" s="18"/>
      <c r="KA64" s="18"/>
      <c r="KB64" s="18"/>
      <c r="KC64" s="18"/>
      <c r="KD64" s="18"/>
      <c r="KE64" s="18"/>
      <c r="KF64" s="18"/>
      <c r="KG64" s="18"/>
      <c r="KH64" s="18"/>
      <c r="KI64" s="18"/>
      <c r="KJ64" s="18"/>
      <c r="KK64" s="18"/>
      <c r="KL64" s="18"/>
      <c r="KM64" s="18"/>
      <c r="KN64" s="18"/>
      <c r="KO64" s="18"/>
      <c r="KP64" s="18"/>
      <c r="KQ64" s="18"/>
      <c r="KR64" s="18"/>
      <c r="KS64" s="18"/>
      <c r="KT64" s="18"/>
      <c r="KU64" s="18"/>
      <c r="KV64" s="18"/>
      <c r="KW64" s="18"/>
      <c r="KX64" s="18"/>
      <c r="KY64" s="18"/>
      <c r="KZ64" s="18"/>
      <c r="LA64" s="18"/>
      <c r="LB64" s="18"/>
      <c r="LC64" s="18"/>
      <c r="LD64" s="18"/>
      <c r="LE64" s="18"/>
      <c r="LF64" s="18"/>
      <c r="LG64" s="18"/>
      <c r="LH64" s="18"/>
      <c r="LI64" s="18"/>
      <c r="LJ64" s="18"/>
      <c r="LK64" s="18"/>
      <c r="LL64" s="18"/>
      <c r="LM64" s="18"/>
      <c r="LN64" s="18"/>
      <c r="LO64" s="18"/>
      <c r="LP64" s="18"/>
      <c r="LQ64" s="18"/>
      <c r="LR64" s="18"/>
      <c r="LS64" s="18"/>
      <c r="LT64" s="18"/>
      <c r="LU64" s="18"/>
      <c r="LV64" s="18"/>
      <c r="LW64" s="18"/>
      <c r="LX64" s="18"/>
      <c r="LY64" s="18"/>
      <c r="LZ64" s="18"/>
      <c r="MA64" s="18"/>
      <c r="MB64" s="18"/>
      <c r="MC64" s="18"/>
      <c r="MD64" s="18"/>
      <c r="ME64" s="18"/>
      <c r="MF64" s="18"/>
      <c r="MG64" s="18"/>
      <c r="MH64" s="18"/>
      <c r="MI64" s="18"/>
      <c r="MJ64" s="18"/>
      <c r="MK64" s="18"/>
      <c r="ML64" s="18"/>
      <c r="MM64" s="18"/>
      <c r="MN64" s="18"/>
      <c r="MO64" s="18"/>
      <c r="MP64" s="18"/>
      <c r="MQ64" s="18"/>
      <c r="MR64" s="18"/>
      <c r="MS64" s="18"/>
      <c r="MT64" s="18"/>
      <c r="MU64" s="18"/>
      <c r="MV64" s="18"/>
      <c r="MW64" s="18"/>
      <c r="MX64" s="18"/>
      <c r="MY64" s="18"/>
      <c r="MZ64" s="18"/>
      <c r="NA64" s="18"/>
      <c r="NB64" s="18"/>
      <c r="NC64" s="18"/>
      <c r="ND64" s="18"/>
      <c r="NE64" s="18"/>
      <c r="NF64" s="18"/>
      <c r="NG64" s="18"/>
      <c r="NH64" s="18"/>
      <c r="NI64" s="18"/>
      <c r="NJ64" s="18"/>
      <c r="NK64" s="18"/>
      <c r="NL64" s="18"/>
      <c r="NM64" s="18"/>
      <c r="NN64" s="18"/>
      <c r="NO64" s="18"/>
      <c r="NP64" s="18"/>
      <c r="NQ64" s="18"/>
      <c r="NR64" s="18"/>
      <c r="NS64" s="18"/>
      <c r="NT64" s="18"/>
      <c r="NU64" s="18"/>
      <c r="NV64" s="18"/>
      <c r="NW64" s="18"/>
      <c r="NX64" s="18"/>
      <c r="NY64" s="18"/>
      <c r="NZ64" s="18"/>
      <c r="OA64" s="18"/>
      <c r="OB64" s="18"/>
      <c r="OC64" s="18"/>
      <c r="OD64" s="18"/>
      <c r="OE64" s="18"/>
      <c r="OF64" s="18"/>
      <c r="OG64" s="18"/>
      <c r="OH64" s="18"/>
      <c r="OI64" s="18"/>
      <c r="OJ64" s="18"/>
      <c r="OK64" s="18"/>
      <c r="OL64" s="18"/>
      <c r="OM64" s="18"/>
      <c r="ON64" s="18"/>
      <c r="OO64" s="18"/>
      <c r="OP64" s="18"/>
      <c r="OQ64" s="18"/>
      <c r="OR64" s="18"/>
      <c r="OS64" s="18"/>
      <c r="OT64" s="18"/>
      <c r="OU64" s="18"/>
      <c r="OV64" s="18"/>
      <c r="OW64" s="18"/>
      <c r="OX64" s="18"/>
      <c r="OY64" s="18"/>
      <c r="OZ64" s="18"/>
      <c r="PA64" s="18"/>
      <c r="PB64" s="18"/>
      <c r="PC64" s="18"/>
      <c r="PD64" s="18"/>
      <c r="PE64" s="18"/>
      <c r="PF64" s="18"/>
      <c r="PG64" s="18"/>
      <c r="PH64" s="18"/>
      <c r="PI64" s="18"/>
      <c r="PJ64" s="18"/>
      <c r="PK64" s="18"/>
      <c r="PL64" s="18"/>
      <c r="PM64" s="18"/>
      <c r="PN64" s="18"/>
      <c r="PO64" s="18"/>
      <c r="PP64" s="18"/>
      <c r="PQ64" s="18"/>
      <c r="PR64" s="18"/>
      <c r="PS64" s="18"/>
      <c r="PT64" s="18"/>
      <c r="PU64" s="18"/>
      <c r="PV64" s="18"/>
      <c r="PW64" s="18"/>
      <c r="PX64" s="18"/>
      <c r="PY64" s="18"/>
      <c r="PZ64" s="18"/>
      <c r="QA64" s="18"/>
      <c r="QB64" s="18"/>
      <c r="QC64" s="18"/>
      <c r="QD64" s="18"/>
      <c r="QE64" s="18"/>
      <c r="QF64" s="18"/>
      <c r="QG64" s="18"/>
      <c r="QH64" s="18"/>
      <c r="QI64" s="18"/>
      <c r="QJ64" s="18"/>
      <c r="QK64" s="18"/>
      <c r="QL64" s="18"/>
      <c r="QM64" s="18"/>
      <c r="QN64" s="18"/>
      <c r="QO64" s="18"/>
      <c r="QP64" s="18"/>
      <c r="QQ64" s="18"/>
      <c r="QR64" s="18"/>
      <c r="QS64" s="18"/>
      <c r="QT64" s="18"/>
      <c r="QU64" s="18"/>
      <c r="QV64" s="18"/>
      <c r="QW64" s="18"/>
      <c r="QX64" s="18"/>
      <c r="QY64" s="18"/>
      <c r="QZ64" s="18"/>
      <c r="RA64" s="18"/>
      <c r="RB64" s="18"/>
      <c r="RC64" s="18"/>
      <c r="RD64" s="18"/>
      <c r="RE64" s="18"/>
      <c r="RF64" s="18"/>
      <c r="RG64" s="18"/>
      <c r="RH64" s="18"/>
      <c r="RI64" s="18"/>
      <c r="RJ64" s="18"/>
      <c r="RK64" s="18"/>
      <c r="RL64" s="18"/>
      <c r="RM64" s="18"/>
      <c r="RN64" s="18"/>
      <c r="RO64" s="18"/>
      <c r="RP64" s="18"/>
      <c r="RQ64" s="18"/>
      <c r="RR64" s="18"/>
      <c r="RS64" s="18"/>
      <c r="RT64" s="18"/>
      <c r="RU64" s="18"/>
      <c r="RV64" s="18"/>
      <c r="RW64" s="18"/>
      <c r="RX64" s="18"/>
      <c r="RY64" s="18"/>
      <c r="RZ64" s="18"/>
      <c r="SA64" s="18"/>
      <c r="SB64" s="18"/>
      <c r="SC64" s="18"/>
      <c r="SD64" s="18"/>
      <c r="SE64" s="18"/>
      <c r="SF64" s="18"/>
      <c r="SG64" s="18"/>
      <c r="SH64" s="18"/>
      <c r="SI64" s="18"/>
      <c r="SJ64" s="18"/>
      <c r="SK64" s="18"/>
      <c r="SL64" s="18"/>
      <c r="SM64" s="18"/>
      <c r="SN64" s="18"/>
      <c r="SO64" s="18"/>
      <c r="SP64" s="18"/>
      <c r="SQ64" s="18"/>
      <c r="SR64" s="18"/>
      <c r="SS64" s="18"/>
      <c r="ST64" s="18"/>
      <c r="SU64" s="18"/>
      <c r="SV64" s="18"/>
      <c r="SW64" s="18"/>
      <c r="SX64" s="18"/>
      <c r="SY64" s="18"/>
      <c r="SZ64" s="18"/>
      <c r="TA64" s="18"/>
      <c r="TB64" s="18"/>
      <c r="TC64" s="18"/>
      <c r="TD64" s="18"/>
      <c r="TE64" s="18"/>
      <c r="TF64" s="18"/>
      <c r="TG64" s="18"/>
      <c r="TH64" s="18"/>
      <c r="TI64" s="18"/>
      <c r="TJ64" s="18"/>
      <c r="TK64" s="18"/>
      <c r="TL64" s="18"/>
      <c r="TM64" s="18"/>
      <c r="TN64" s="18"/>
      <c r="TO64" s="18"/>
      <c r="TP64" s="18"/>
      <c r="TQ64" s="18"/>
      <c r="TR64" s="18"/>
      <c r="TS64" s="18"/>
      <c r="TT64" s="18"/>
      <c r="TU64" s="18"/>
      <c r="TV64" s="18"/>
      <c r="TW64" s="18"/>
      <c r="TX64" s="18"/>
      <c r="TY64" s="18"/>
      <c r="TZ64" s="18"/>
      <c r="UA64" s="18"/>
      <c r="UB64" s="18"/>
      <c r="UC64" s="18"/>
      <c r="UD64" s="18"/>
      <c r="UE64" s="18"/>
      <c r="UF64" s="18"/>
      <c r="UG64" s="18"/>
      <c r="UH64" s="18"/>
      <c r="UI64" s="18"/>
      <c r="UJ64" s="18"/>
      <c r="UK64" s="18"/>
      <c r="UL64" s="18"/>
      <c r="UM64" s="18"/>
      <c r="UN64" s="18"/>
      <c r="UO64" s="18"/>
      <c r="UP64" s="18"/>
      <c r="UQ64" s="18"/>
      <c r="UR64" s="18"/>
      <c r="US64" s="18"/>
      <c r="UT64" s="18"/>
      <c r="UU64" s="18"/>
      <c r="UV64" s="18"/>
      <c r="UW64" s="18"/>
      <c r="UX64" s="18"/>
      <c r="UY64" s="18"/>
      <c r="UZ64" s="18"/>
      <c r="VA64" s="18"/>
      <c r="VB64" s="18"/>
      <c r="VC64" s="18"/>
      <c r="VD64" s="18"/>
      <c r="VE64" s="18"/>
      <c r="VF64" s="18"/>
      <c r="VG64" s="18"/>
      <c r="VH64" s="18"/>
      <c r="VI64" s="18"/>
      <c r="VJ64" s="18"/>
      <c r="VK64" s="18"/>
      <c r="VL64" s="18"/>
      <c r="VM64" s="18"/>
      <c r="VN64" s="18"/>
      <c r="VO64" s="18"/>
      <c r="VP64" s="18"/>
      <c r="VQ64" s="18"/>
      <c r="VR64" s="18"/>
      <c r="VS64" s="18"/>
      <c r="VT64" s="18"/>
      <c r="VU64" s="18"/>
      <c r="VV64" s="18"/>
      <c r="VW64" s="18"/>
      <c r="VX64" s="18"/>
      <c r="VY64" s="18"/>
      <c r="VZ64" s="18"/>
      <c r="WA64" s="18"/>
      <c r="WB64" s="18"/>
      <c r="WC64" s="18"/>
      <c r="WD64" s="18"/>
      <c r="WE64" s="18"/>
      <c r="WF64" s="18"/>
      <c r="WG64" s="18"/>
      <c r="WH64" s="18"/>
      <c r="WI64" s="18"/>
      <c r="WJ64" s="18"/>
      <c r="WK64" s="18"/>
      <c r="WL64" s="18"/>
      <c r="WM64" s="18"/>
      <c r="WN64" s="18"/>
      <c r="WO64" s="18"/>
      <c r="WP64" s="18"/>
      <c r="WQ64" s="18"/>
      <c r="WR64" s="18"/>
      <c r="WS64" s="18"/>
      <c r="WT64" s="18"/>
      <c r="WU64" s="18"/>
      <c r="WV64" s="18"/>
      <c r="WW64" s="18"/>
      <c r="WX64" s="18"/>
      <c r="WY64" s="18"/>
      <c r="WZ64" s="18"/>
      <c r="XA64" s="18"/>
      <c r="XB64" s="18"/>
      <c r="XC64" s="18"/>
      <c r="XD64" s="18"/>
      <c r="XE64" s="18"/>
      <c r="XF64" s="18"/>
      <c r="XG64" s="18"/>
      <c r="XH64" s="18"/>
      <c r="XI64" s="18"/>
      <c r="XJ64" s="18"/>
      <c r="XK64" s="18"/>
      <c r="XL64" s="18"/>
      <c r="XM64" s="18"/>
      <c r="XN64" s="18"/>
      <c r="XO64" s="18"/>
      <c r="XP64" s="18"/>
      <c r="XQ64" s="18"/>
      <c r="XR64" s="18"/>
      <c r="XS64" s="18"/>
      <c r="XT64" s="18"/>
      <c r="XU64" s="18"/>
      <c r="XV64" s="18"/>
      <c r="XW64" s="18"/>
      <c r="XX64" s="18"/>
      <c r="XY64" s="18"/>
      <c r="XZ64" s="18"/>
      <c r="YA64" s="18"/>
      <c r="YB64" s="18"/>
      <c r="YC64" s="18"/>
      <c r="YD64" s="18"/>
      <c r="YE64" s="18"/>
      <c r="YF64" s="18"/>
      <c r="YG64" s="18"/>
      <c r="YH64" s="18"/>
      <c r="YI64" s="18"/>
      <c r="YJ64" s="18"/>
      <c r="YK64" s="18"/>
      <c r="YL64" s="18"/>
      <c r="YM64" s="18"/>
      <c r="YN64" s="18"/>
      <c r="YO64" s="18"/>
      <c r="YP64" s="18"/>
      <c r="YQ64" s="18"/>
      <c r="YR64" s="18"/>
      <c r="YS64" s="18"/>
      <c r="YT64" s="18"/>
      <c r="YU64" s="18"/>
      <c r="YV64" s="18"/>
      <c r="YW64" s="18"/>
      <c r="YX64" s="18"/>
      <c r="YY64" s="18"/>
      <c r="YZ64" s="18"/>
      <c r="ZA64" s="18"/>
      <c r="ZB64" s="18"/>
      <c r="ZC64" s="18"/>
      <c r="ZD64" s="18"/>
      <c r="ZE64" s="18"/>
      <c r="ZF64" s="18"/>
      <c r="ZG64" s="18"/>
      <c r="ZH64" s="18"/>
      <c r="ZI64" s="18"/>
      <c r="ZJ64" s="18"/>
      <c r="ZK64" s="18"/>
      <c r="ZL64" s="18"/>
      <c r="ZM64" s="18"/>
      <c r="ZN64" s="18"/>
      <c r="ZO64" s="18"/>
      <c r="ZP64" s="18"/>
      <c r="ZQ64" s="18"/>
      <c r="ZR64" s="18"/>
      <c r="ZS64" s="18"/>
      <c r="ZT64" s="18"/>
      <c r="ZU64" s="18"/>
      <c r="ZV64" s="18"/>
      <c r="ZW64" s="18"/>
      <c r="ZX64" s="18"/>
      <c r="ZY64" s="18"/>
      <c r="ZZ64" s="18"/>
      <c r="AAA64" s="18"/>
      <c r="AAB64" s="18"/>
      <c r="AAC64" s="18"/>
      <c r="AAD64" s="18"/>
      <c r="AAE64" s="18"/>
      <c r="AAF64" s="18"/>
      <c r="AAG64" s="18"/>
      <c r="AAH64" s="18"/>
      <c r="AAI64" s="18"/>
      <c r="AAJ64" s="18"/>
      <c r="AAK64" s="18"/>
      <c r="AAL64" s="18"/>
      <c r="AAM64" s="18"/>
      <c r="AAN64" s="18"/>
      <c r="AAO64" s="18"/>
      <c r="AAP64" s="18"/>
      <c r="AAQ64" s="18"/>
      <c r="AAR64" s="18"/>
      <c r="AAS64" s="18"/>
      <c r="AAT64" s="18"/>
      <c r="AAU64" s="18"/>
      <c r="AAV64" s="18"/>
      <c r="AAW64" s="18"/>
      <c r="AAX64" s="18"/>
      <c r="AAY64" s="18"/>
      <c r="AAZ64" s="18"/>
      <c r="ABA64" s="18"/>
      <c r="ABB64" s="18"/>
      <c r="ABC64" s="18"/>
      <c r="ABD64" s="18"/>
      <c r="ABE64" s="18"/>
      <c r="ABF64" s="18"/>
      <c r="ABG64" s="18"/>
      <c r="ABH64" s="18"/>
      <c r="ABI64" s="18"/>
      <c r="ABJ64" s="18"/>
      <c r="ABK64" s="18"/>
      <c r="ABL64" s="18"/>
      <c r="ABM64" s="18"/>
      <c r="ABN64" s="18"/>
      <c r="ABO64" s="18"/>
      <c r="ABP64" s="18"/>
      <c r="ABQ64" s="18"/>
      <c r="ABR64" s="18"/>
      <c r="ABS64" s="18"/>
      <c r="ABT64" s="18"/>
      <c r="ABU64" s="18"/>
      <c r="ABV64" s="18"/>
      <c r="ABW64" s="18"/>
      <c r="ABX64" s="18"/>
      <c r="ABY64" s="18"/>
      <c r="ABZ64" s="18"/>
      <c r="ACA64" s="18"/>
      <c r="ACB64" s="18"/>
      <c r="ACC64" s="18"/>
      <c r="ACD64" s="18"/>
      <c r="ACE64" s="18"/>
      <c r="ACF64" s="18"/>
      <c r="ACG64" s="18"/>
      <c r="ACH64" s="18"/>
      <c r="ACI64" s="18"/>
      <c r="ACJ64" s="18"/>
      <c r="ACK64" s="18"/>
      <c r="ACL64" s="18"/>
      <c r="ACM64" s="18"/>
      <c r="ACN64" s="18"/>
      <c r="ACO64" s="18"/>
      <c r="ACP64" s="18"/>
      <c r="ACQ64" s="18"/>
      <c r="ACR64" s="18"/>
      <c r="ACS64" s="18"/>
      <c r="ACT64" s="18"/>
      <c r="ACU64" s="18"/>
      <c r="ACV64" s="18"/>
      <c r="ACW64" s="18"/>
      <c r="ACX64" s="18"/>
      <c r="ACY64" s="18"/>
      <c r="ACZ64" s="18"/>
      <c r="ADA64" s="18"/>
      <c r="ADB64" s="18"/>
      <c r="ADC64" s="18"/>
      <c r="ADD64" s="18"/>
      <c r="ADE64" s="18"/>
      <c r="ADF64" s="18"/>
      <c r="ADG64" s="18"/>
      <c r="ADH64" s="18"/>
      <c r="ADI64" s="18"/>
      <c r="ADJ64" s="18"/>
      <c r="ADK64" s="18"/>
      <c r="ADL64" s="18"/>
      <c r="ADM64" s="18"/>
      <c r="ADN64" s="18"/>
      <c r="ADO64" s="18"/>
      <c r="ADP64" s="18"/>
      <c r="ADQ64" s="18"/>
      <c r="ADR64" s="18"/>
      <c r="ADS64" s="18"/>
      <c r="ADT64" s="18"/>
      <c r="ADU64" s="18"/>
      <c r="ADV64" s="18"/>
      <c r="ADW64" s="18"/>
      <c r="ADX64" s="18"/>
      <c r="ADY64" s="18"/>
      <c r="ADZ64" s="18"/>
      <c r="AEA64" s="18"/>
      <c r="AEB64" s="18"/>
      <c r="AEC64" s="18"/>
      <c r="AED64" s="18"/>
      <c r="AEE64" s="18"/>
      <c r="AEF64" s="18"/>
      <c r="AEG64" s="18"/>
      <c r="AEH64" s="18"/>
      <c r="AEI64" s="18"/>
      <c r="AEJ64" s="18"/>
      <c r="AEK64" s="18"/>
      <c r="AEL64" s="18"/>
      <c r="AEM64" s="18"/>
      <c r="AEN64" s="18"/>
      <c r="AEO64" s="18"/>
      <c r="AEP64" s="18"/>
      <c r="AEQ64" s="18"/>
      <c r="AER64" s="18"/>
      <c r="AES64" s="18"/>
      <c r="AET64" s="18"/>
      <c r="AEU64" s="18"/>
      <c r="AEV64" s="18"/>
      <c r="AEW64" s="18"/>
      <c r="AEX64" s="18"/>
      <c r="AEY64" s="18"/>
      <c r="AEZ64" s="18"/>
      <c r="AFA64" s="18"/>
      <c r="AFB64" s="18"/>
      <c r="AFC64" s="18"/>
      <c r="AFD64" s="18"/>
      <c r="AFE64" s="18"/>
      <c r="AFF64" s="18"/>
      <c r="AFG64" s="18"/>
      <c r="AFH64" s="18"/>
      <c r="AFI64" s="18"/>
      <c r="AFJ64" s="18"/>
      <c r="AFK64" s="18"/>
      <c r="AFL64" s="18"/>
      <c r="AFM64" s="18"/>
      <c r="AFN64" s="18"/>
      <c r="AFO64" s="18"/>
      <c r="AFP64" s="18"/>
      <c r="AFQ64" s="18"/>
      <c r="AFR64" s="18"/>
      <c r="AFS64" s="18"/>
      <c r="AFT64" s="18"/>
      <c r="AFU64" s="18"/>
      <c r="AFV64" s="18"/>
      <c r="AFW64" s="18"/>
      <c r="AFX64" s="18"/>
      <c r="AFY64" s="18"/>
      <c r="AFZ64" s="18"/>
      <c r="AGA64" s="18"/>
      <c r="AGB64" s="18"/>
      <c r="AGC64" s="18"/>
      <c r="AGD64" s="18"/>
      <c r="AGE64" s="18"/>
      <c r="AGF64" s="18"/>
      <c r="AGG64" s="18"/>
      <c r="AGH64" s="18"/>
      <c r="AGI64" s="18"/>
      <c r="AGJ64" s="18"/>
      <c r="AGK64" s="18"/>
      <c r="AGL64" s="18"/>
      <c r="AGM64" s="18"/>
      <c r="AGN64" s="18"/>
      <c r="AGO64" s="18"/>
      <c r="AGP64" s="18"/>
      <c r="AGQ64" s="18"/>
      <c r="AGR64" s="18"/>
      <c r="AGS64" s="18"/>
      <c r="AGT64" s="18"/>
      <c r="AGU64" s="18"/>
      <c r="AGV64" s="18"/>
      <c r="AGW64" s="18"/>
      <c r="AGX64" s="18"/>
      <c r="AGY64" s="18"/>
      <c r="AGZ64" s="18"/>
      <c r="AHA64" s="18"/>
      <c r="AHB64" s="18"/>
      <c r="AHC64" s="18"/>
      <c r="AHD64" s="18"/>
      <c r="AHE64" s="18"/>
      <c r="AHF64" s="18"/>
      <c r="AHG64" s="18"/>
      <c r="AHH64" s="18"/>
      <c r="AHI64" s="18"/>
      <c r="AHJ64" s="18"/>
      <c r="AHK64" s="18"/>
      <c r="AHL64" s="18"/>
      <c r="AHM64" s="18"/>
      <c r="AHN64" s="18"/>
      <c r="AHO64" s="18"/>
      <c r="AHP64" s="18"/>
      <c r="AHQ64" s="18"/>
      <c r="AHR64" s="18"/>
      <c r="AHS64" s="18"/>
      <c r="AHT64" s="18"/>
      <c r="AHU64" s="18"/>
      <c r="AHV64" s="18"/>
      <c r="AHW64" s="18"/>
      <c r="AHX64" s="18"/>
      <c r="AHY64" s="18"/>
      <c r="AHZ64" s="18"/>
      <c r="AIA64" s="18"/>
      <c r="AIB64" s="18"/>
      <c r="AIC64" s="18"/>
      <c r="AID64" s="18"/>
      <c r="AIE64" s="18"/>
      <c r="AIF64" s="18"/>
      <c r="AIG64" s="18"/>
      <c r="AIH64" s="18"/>
      <c r="AII64" s="18"/>
      <c r="AIJ64" s="18"/>
      <c r="AIK64" s="18"/>
      <c r="AIL64" s="18"/>
      <c r="AIM64" s="18"/>
      <c r="AIN64" s="18"/>
      <c r="AIO64" s="18"/>
      <c r="AIP64" s="18"/>
      <c r="AIQ64" s="18"/>
      <c r="AIR64" s="18"/>
      <c r="AIS64" s="18"/>
      <c r="AIT64" s="18"/>
      <c r="AIU64" s="18"/>
      <c r="AIV64" s="18"/>
      <c r="AIW64" s="18"/>
      <c r="AIX64" s="18"/>
      <c r="AIY64" s="18"/>
      <c r="AIZ64" s="18"/>
      <c r="AJA64" s="18"/>
      <c r="AJB64" s="18"/>
      <c r="AJC64" s="18"/>
      <c r="AJD64" s="18"/>
      <c r="AJE64" s="18"/>
      <c r="AJF64" s="18"/>
      <c r="AJG64" s="18"/>
      <c r="AJH64" s="18"/>
      <c r="AJI64" s="18"/>
      <c r="AJJ64" s="18"/>
      <c r="AJK64" s="18"/>
      <c r="AJL64" s="18"/>
      <c r="AJM64" s="18"/>
      <c r="AJN64" s="18"/>
      <c r="AJO64" s="18"/>
      <c r="AJP64" s="18"/>
      <c r="AJQ64" s="18"/>
      <c r="AJR64" s="18"/>
      <c r="AJS64" s="18"/>
      <c r="AJT64" s="18"/>
      <c r="AJU64" s="18"/>
      <c r="AJV64" s="18"/>
      <c r="AJW64" s="18"/>
      <c r="AJX64" s="18"/>
      <c r="AJY64" s="18"/>
      <c r="AJZ64" s="18"/>
      <c r="AKA64" s="18"/>
      <c r="AKB64" s="18"/>
      <c r="AKC64" s="18"/>
      <c r="AKD64" s="18"/>
      <c r="AKE64" s="18"/>
      <c r="AKF64" s="18"/>
      <c r="AKG64" s="18"/>
      <c r="AKH64" s="18"/>
      <c r="AKI64" s="18"/>
      <c r="AKJ64" s="18"/>
      <c r="AKK64" s="18"/>
      <c r="AKL64" s="18"/>
      <c r="AKM64" s="18"/>
      <c r="AKN64" s="18"/>
      <c r="AKO64" s="18"/>
      <c r="AKP64" s="18"/>
      <c r="AKQ64" s="18"/>
      <c r="AKR64" s="18"/>
      <c r="AKS64" s="18"/>
      <c r="AKT64" s="18"/>
      <c r="AKU64" s="18"/>
      <c r="AKV64" s="18"/>
      <c r="AKW64" s="18"/>
      <c r="AKX64" s="18"/>
      <c r="AKY64" s="18"/>
      <c r="AKZ64" s="18"/>
      <c r="ALA64" s="18"/>
      <c r="ALB64" s="18"/>
      <c r="ALC64" s="18"/>
      <c r="ALD64" s="18"/>
      <c r="ALE64" s="18"/>
      <c r="ALF64" s="18"/>
      <c r="ALG64" s="18"/>
      <c r="ALH64" s="18"/>
      <c r="ALI64" s="18"/>
      <c r="ALJ64" s="18"/>
      <c r="ALK64" s="18"/>
      <c r="ALL64" s="18"/>
      <c r="ALM64" s="18"/>
      <c r="ALN64" s="18"/>
      <c r="ALO64" s="18"/>
      <c r="ALP64" s="18"/>
      <c r="ALQ64" s="18"/>
      <c r="ALR64" s="18"/>
      <c r="ALS64" s="18"/>
      <c r="ALT64" s="18"/>
      <c r="ALU64" s="18"/>
      <c r="ALV64" s="18"/>
      <c r="ALW64" s="18"/>
      <c r="ALX64" s="18"/>
      <c r="ALY64" s="18"/>
      <c r="ALZ64" s="18"/>
      <c r="AMA64" s="18"/>
      <c r="AMB64" s="18"/>
      <c r="AMC64" s="18"/>
      <c r="AMD64" s="18"/>
      <c r="AME64" s="18"/>
      <c r="AMF64" s="18"/>
      <c r="AMG64" s="18"/>
      <c r="AMH64" s="18"/>
      <c r="AMI64" s="18"/>
      <c r="AMJ64" s="18"/>
    </row>
    <row r="65" spans="1:1025" ht="15" customHeight="1" x14ac:dyDescent="0.25">
      <c r="A65" s="249" t="s">
        <v>154</v>
      </c>
      <c r="B65" s="249"/>
      <c r="C65" s="249"/>
      <c r="D65" s="249"/>
      <c r="E65" s="198">
        <f>E64-E59</f>
        <v>2626227.9963422818</v>
      </c>
      <c r="F65" s="177">
        <f>F64</f>
        <v>3011650</v>
      </c>
      <c r="G65" s="249"/>
      <c r="H65" s="249"/>
      <c r="I65" s="249"/>
      <c r="J65" s="249"/>
      <c r="K65" s="176"/>
      <c r="L65" s="176"/>
      <c r="M65" s="107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M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  <c r="PC65" s="18"/>
      <c r="PD65" s="18"/>
      <c r="PE65" s="18"/>
      <c r="PF65" s="18"/>
      <c r="PG65" s="18"/>
      <c r="PH65" s="18"/>
      <c r="PI65" s="18"/>
      <c r="PJ65" s="18"/>
      <c r="PK65" s="18"/>
      <c r="PL65" s="18"/>
      <c r="PM65" s="18"/>
      <c r="PN65" s="18"/>
      <c r="PO65" s="18"/>
      <c r="PP65" s="18"/>
      <c r="PQ65" s="18"/>
      <c r="PR65" s="18"/>
      <c r="PS65" s="18"/>
      <c r="PT65" s="18"/>
      <c r="PU65" s="18"/>
      <c r="PV65" s="18"/>
      <c r="PW65" s="18"/>
      <c r="PX65" s="18"/>
      <c r="PY65" s="18"/>
      <c r="PZ65" s="18"/>
      <c r="QA65" s="18"/>
      <c r="QB65" s="18"/>
      <c r="QC65" s="18"/>
      <c r="QD65" s="18"/>
      <c r="QE65" s="18"/>
      <c r="QF65" s="18"/>
      <c r="QG65" s="18"/>
      <c r="QH65" s="18"/>
      <c r="QI65" s="18"/>
      <c r="QJ65" s="18"/>
      <c r="QK65" s="18"/>
      <c r="QL65" s="18"/>
      <c r="QM65" s="18"/>
      <c r="QN65" s="18"/>
      <c r="QO65" s="18"/>
      <c r="QP65" s="18"/>
      <c r="QQ65" s="18"/>
      <c r="QR65" s="18"/>
      <c r="QS65" s="18"/>
      <c r="QT65" s="18"/>
      <c r="QU65" s="18"/>
      <c r="QV65" s="18"/>
      <c r="QW65" s="18"/>
      <c r="QX65" s="18"/>
      <c r="QY65" s="18"/>
      <c r="QZ65" s="18"/>
      <c r="RA65" s="18"/>
      <c r="RB65" s="18"/>
      <c r="RC65" s="18"/>
      <c r="RD65" s="18"/>
      <c r="RE65" s="18"/>
      <c r="RF65" s="18"/>
      <c r="RG65" s="18"/>
      <c r="RH65" s="18"/>
      <c r="RI65" s="18"/>
      <c r="RJ65" s="18"/>
      <c r="RK65" s="18"/>
      <c r="RL65" s="18"/>
      <c r="RM65" s="18"/>
      <c r="RN65" s="18"/>
      <c r="RO65" s="18"/>
      <c r="RP65" s="18"/>
      <c r="RQ65" s="18"/>
      <c r="RR65" s="18"/>
      <c r="RS65" s="18"/>
      <c r="RT65" s="18"/>
      <c r="RU65" s="18"/>
      <c r="RV65" s="18"/>
      <c r="RW65" s="18"/>
      <c r="RX65" s="18"/>
      <c r="RY65" s="18"/>
      <c r="RZ65" s="18"/>
      <c r="SA65" s="18"/>
      <c r="SB65" s="18"/>
      <c r="SC65" s="18"/>
      <c r="SD65" s="18"/>
      <c r="SE65" s="18"/>
      <c r="SF65" s="18"/>
      <c r="SG65" s="18"/>
      <c r="SH65" s="18"/>
      <c r="SI65" s="18"/>
      <c r="SJ65" s="18"/>
      <c r="SK65" s="18"/>
      <c r="SL65" s="18"/>
      <c r="SM65" s="18"/>
      <c r="SN65" s="18"/>
      <c r="SO65" s="18"/>
      <c r="SP65" s="18"/>
      <c r="SQ65" s="18"/>
      <c r="SR65" s="18"/>
      <c r="SS65" s="18"/>
      <c r="ST65" s="18"/>
      <c r="SU65" s="18"/>
      <c r="SV65" s="18"/>
      <c r="SW65" s="18"/>
      <c r="SX65" s="18"/>
      <c r="SY65" s="18"/>
      <c r="SZ65" s="18"/>
      <c r="TA65" s="18"/>
      <c r="TB65" s="18"/>
      <c r="TC65" s="18"/>
      <c r="TD65" s="18"/>
      <c r="TE65" s="18"/>
      <c r="TF65" s="18"/>
      <c r="TG65" s="18"/>
      <c r="TH65" s="18"/>
      <c r="TI65" s="18"/>
      <c r="TJ65" s="18"/>
      <c r="TK65" s="18"/>
      <c r="TL65" s="18"/>
      <c r="TM65" s="18"/>
      <c r="TN65" s="18"/>
      <c r="TO65" s="18"/>
      <c r="TP65" s="18"/>
      <c r="TQ65" s="18"/>
      <c r="TR65" s="18"/>
      <c r="TS65" s="18"/>
      <c r="TT65" s="18"/>
      <c r="TU65" s="18"/>
      <c r="TV65" s="18"/>
      <c r="TW65" s="18"/>
      <c r="TX65" s="18"/>
      <c r="TY65" s="18"/>
      <c r="TZ65" s="18"/>
      <c r="UA65" s="18"/>
      <c r="UB65" s="18"/>
      <c r="UC65" s="18"/>
      <c r="UD65" s="18"/>
      <c r="UE65" s="18"/>
      <c r="UF65" s="18"/>
      <c r="UG65" s="18"/>
      <c r="UH65" s="18"/>
      <c r="UI65" s="18"/>
      <c r="UJ65" s="18"/>
      <c r="UK65" s="18"/>
      <c r="UL65" s="18"/>
      <c r="UM65" s="18"/>
      <c r="UN65" s="18"/>
      <c r="UO65" s="18"/>
      <c r="UP65" s="18"/>
      <c r="UQ65" s="18"/>
      <c r="UR65" s="18"/>
      <c r="US65" s="18"/>
      <c r="UT65" s="18"/>
      <c r="UU65" s="18"/>
      <c r="UV65" s="18"/>
      <c r="UW65" s="18"/>
      <c r="UX65" s="18"/>
      <c r="UY65" s="18"/>
      <c r="UZ65" s="18"/>
      <c r="VA65" s="18"/>
      <c r="VB65" s="18"/>
      <c r="VC65" s="18"/>
      <c r="VD65" s="18"/>
      <c r="VE65" s="18"/>
      <c r="VF65" s="18"/>
      <c r="VG65" s="18"/>
      <c r="VH65" s="18"/>
      <c r="VI65" s="18"/>
      <c r="VJ65" s="18"/>
      <c r="VK65" s="18"/>
      <c r="VL65" s="18"/>
      <c r="VM65" s="18"/>
      <c r="VN65" s="18"/>
      <c r="VO65" s="18"/>
      <c r="VP65" s="18"/>
      <c r="VQ65" s="18"/>
      <c r="VR65" s="18"/>
      <c r="VS65" s="18"/>
      <c r="VT65" s="18"/>
      <c r="VU65" s="18"/>
      <c r="VV65" s="18"/>
      <c r="VW65" s="18"/>
      <c r="VX65" s="18"/>
      <c r="VY65" s="18"/>
      <c r="VZ65" s="18"/>
      <c r="WA65" s="18"/>
      <c r="WB65" s="18"/>
      <c r="WC65" s="18"/>
      <c r="WD65" s="18"/>
      <c r="WE65" s="18"/>
      <c r="WF65" s="18"/>
      <c r="WG65" s="18"/>
      <c r="WH65" s="18"/>
      <c r="WI65" s="18"/>
      <c r="WJ65" s="18"/>
      <c r="WK65" s="18"/>
      <c r="WL65" s="18"/>
      <c r="WM65" s="18"/>
      <c r="WN65" s="18"/>
      <c r="WO65" s="18"/>
      <c r="WP65" s="18"/>
      <c r="WQ65" s="18"/>
      <c r="WR65" s="18"/>
      <c r="WS65" s="18"/>
      <c r="WT65" s="18"/>
      <c r="WU65" s="18"/>
      <c r="WV65" s="18"/>
      <c r="WW65" s="18"/>
      <c r="WX65" s="18"/>
      <c r="WY65" s="18"/>
      <c r="WZ65" s="18"/>
      <c r="XA65" s="18"/>
      <c r="XB65" s="18"/>
      <c r="XC65" s="18"/>
      <c r="XD65" s="18"/>
      <c r="XE65" s="18"/>
      <c r="XF65" s="18"/>
      <c r="XG65" s="18"/>
      <c r="XH65" s="18"/>
      <c r="XI65" s="18"/>
      <c r="XJ65" s="18"/>
      <c r="XK65" s="18"/>
      <c r="XL65" s="18"/>
      <c r="XM65" s="18"/>
      <c r="XN65" s="18"/>
      <c r="XO65" s="18"/>
      <c r="XP65" s="18"/>
      <c r="XQ65" s="18"/>
      <c r="XR65" s="18"/>
      <c r="XS65" s="18"/>
      <c r="XT65" s="18"/>
      <c r="XU65" s="18"/>
      <c r="XV65" s="18"/>
      <c r="XW65" s="18"/>
      <c r="XX65" s="18"/>
      <c r="XY65" s="18"/>
      <c r="XZ65" s="18"/>
      <c r="YA65" s="18"/>
      <c r="YB65" s="18"/>
      <c r="YC65" s="18"/>
      <c r="YD65" s="18"/>
      <c r="YE65" s="18"/>
      <c r="YF65" s="18"/>
      <c r="YG65" s="18"/>
      <c r="YH65" s="18"/>
      <c r="YI65" s="18"/>
      <c r="YJ65" s="18"/>
      <c r="YK65" s="18"/>
      <c r="YL65" s="18"/>
      <c r="YM65" s="18"/>
      <c r="YN65" s="18"/>
      <c r="YO65" s="18"/>
      <c r="YP65" s="18"/>
      <c r="YQ65" s="18"/>
      <c r="YR65" s="18"/>
      <c r="YS65" s="18"/>
      <c r="YT65" s="18"/>
      <c r="YU65" s="18"/>
      <c r="YV65" s="18"/>
      <c r="YW65" s="18"/>
      <c r="YX65" s="18"/>
      <c r="YY65" s="18"/>
      <c r="YZ65" s="18"/>
      <c r="ZA65" s="18"/>
      <c r="ZB65" s="18"/>
      <c r="ZC65" s="18"/>
      <c r="ZD65" s="18"/>
      <c r="ZE65" s="18"/>
      <c r="ZF65" s="18"/>
      <c r="ZG65" s="18"/>
      <c r="ZH65" s="18"/>
      <c r="ZI65" s="18"/>
      <c r="ZJ65" s="18"/>
      <c r="ZK65" s="18"/>
      <c r="ZL65" s="18"/>
      <c r="ZM65" s="18"/>
      <c r="ZN65" s="18"/>
      <c r="ZO65" s="18"/>
      <c r="ZP65" s="18"/>
      <c r="ZQ65" s="18"/>
      <c r="ZR65" s="18"/>
      <c r="ZS65" s="18"/>
      <c r="ZT65" s="18"/>
      <c r="ZU65" s="18"/>
      <c r="ZV65" s="18"/>
      <c r="ZW65" s="18"/>
      <c r="ZX65" s="18"/>
      <c r="ZY65" s="18"/>
      <c r="ZZ65" s="18"/>
      <c r="AAA65" s="18"/>
      <c r="AAB65" s="18"/>
      <c r="AAC65" s="18"/>
      <c r="AAD65" s="18"/>
      <c r="AAE65" s="18"/>
      <c r="AAF65" s="18"/>
      <c r="AAG65" s="18"/>
      <c r="AAH65" s="18"/>
      <c r="AAI65" s="18"/>
      <c r="AAJ65" s="18"/>
      <c r="AAK65" s="18"/>
      <c r="AAL65" s="18"/>
      <c r="AAM65" s="18"/>
      <c r="AAN65" s="18"/>
      <c r="AAO65" s="18"/>
      <c r="AAP65" s="18"/>
      <c r="AAQ65" s="18"/>
      <c r="AAR65" s="18"/>
      <c r="AAS65" s="18"/>
      <c r="AAT65" s="18"/>
      <c r="AAU65" s="18"/>
      <c r="AAV65" s="18"/>
      <c r="AAW65" s="18"/>
      <c r="AAX65" s="18"/>
      <c r="AAY65" s="18"/>
      <c r="AAZ65" s="18"/>
      <c r="ABA65" s="18"/>
      <c r="ABB65" s="18"/>
      <c r="ABC65" s="18"/>
      <c r="ABD65" s="18"/>
      <c r="ABE65" s="18"/>
      <c r="ABF65" s="18"/>
      <c r="ABG65" s="18"/>
      <c r="ABH65" s="18"/>
      <c r="ABI65" s="18"/>
      <c r="ABJ65" s="18"/>
      <c r="ABK65" s="18"/>
      <c r="ABL65" s="18"/>
      <c r="ABM65" s="18"/>
      <c r="ABN65" s="18"/>
      <c r="ABO65" s="18"/>
      <c r="ABP65" s="18"/>
      <c r="ABQ65" s="18"/>
      <c r="ABR65" s="18"/>
      <c r="ABS65" s="18"/>
      <c r="ABT65" s="18"/>
      <c r="ABU65" s="18"/>
      <c r="ABV65" s="18"/>
      <c r="ABW65" s="18"/>
      <c r="ABX65" s="18"/>
      <c r="ABY65" s="18"/>
      <c r="ABZ65" s="18"/>
      <c r="ACA65" s="18"/>
      <c r="ACB65" s="18"/>
      <c r="ACC65" s="18"/>
      <c r="ACD65" s="18"/>
      <c r="ACE65" s="18"/>
      <c r="ACF65" s="18"/>
      <c r="ACG65" s="18"/>
      <c r="ACH65" s="18"/>
      <c r="ACI65" s="18"/>
      <c r="ACJ65" s="18"/>
      <c r="ACK65" s="18"/>
      <c r="ACL65" s="18"/>
      <c r="ACM65" s="18"/>
      <c r="ACN65" s="18"/>
      <c r="ACO65" s="18"/>
      <c r="ACP65" s="18"/>
      <c r="ACQ65" s="18"/>
      <c r="ACR65" s="18"/>
      <c r="ACS65" s="18"/>
      <c r="ACT65" s="18"/>
      <c r="ACU65" s="18"/>
      <c r="ACV65" s="18"/>
      <c r="ACW65" s="18"/>
      <c r="ACX65" s="18"/>
      <c r="ACY65" s="18"/>
      <c r="ACZ65" s="18"/>
      <c r="ADA65" s="18"/>
      <c r="ADB65" s="18"/>
      <c r="ADC65" s="18"/>
      <c r="ADD65" s="18"/>
      <c r="ADE65" s="18"/>
      <c r="ADF65" s="18"/>
      <c r="ADG65" s="18"/>
      <c r="ADH65" s="18"/>
      <c r="ADI65" s="18"/>
      <c r="ADJ65" s="18"/>
      <c r="ADK65" s="18"/>
      <c r="ADL65" s="18"/>
      <c r="ADM65" s="18"/>
      <c r="ADN65" s="18"/>
      <c r="ADO65" s="18"/>
      <c r="ADP65" s="18"/>
      <c r="ADQ65" s="18"/>
      <c r="ADR65" s="18"/>
      <c r="ADS65" s="18"/>
      <c r="ADT65" s="18"/>
      <c r="ADU65" s="18"/>
      <c r="ADV65" s="18"/>
      <c r="ADW65" s="18"/>
      <c r="ADX65" s="18"/>
      <c r="ADY65" s="18"/>
      <c r="ADZ65" s="18"/>
      <c r="AEA65" s="18"/>
      <c r="AEB65" s="18"/>
      <c r="AEC65" s="18"/>
      <c r="AED65" s="18"/>
      <c r="AEE65" s="18"/>
      <c r="AEF65" s="18"/>
      <c r="AEG65" s="18"/>
      <c r="AEH65" s="18"/>
      <c r="AEI65" s="18"/>
      <c r="AEJ65" s="18"/>
      <c r="AEK65" s="18"/>
      <c r="AEL65" s="18"/>
      <c r="AEM65" s="18"/>
      <c r="AEN65" s="18"/>
      <c r="AEO65" s="18"/>
      <c r="AEP65" s="18"/>
      <c r="AEQ65" s="18"/>
      <c r="AER65" s="18"/>
      <c r="AES65" s="18"/>
      <c r="AET65" s="18"/>
      <c r="AEU65" s="18"/>
      <c r="AEV65" s="18"/>
      <c r="AEW65" s="18"/>
      <c r="AEX65" s="18"/>
      <c r="AEY65" s="18"/>
      <c r="AEZ65" s="18"/>
      <c r="AFA65" s="18"/>
      <c r="AFB65" s="18"/>
      <c r="AFC65" s="18"/>
      <c r="AFD65" s="18"/>
      <c r="AFE65" s="18"/>
      <c r="AFF65" s="18"/>
      <c r="AFG65" s="18"/>
      <c r="AFH65" s="18"/>
      <c r="AFI65" s="18"/>
      <c r="AFJ65" s="18"/>
      <c r="AFK65" s="18"/>
      <c r="AFL65" s="18"/>
      <c r="AFM65" s="18"/>
      <c r="AFN65" s="18"/>
      <c r="AFO65" s="18"/>
      <c r="AFP65" s="18"/>
      <c r="AFQ65" s="18"/>
      <c r="AFR65" s="18"/>
      <c r="AFS65" s="18"/>
      <c r="AFT65" s="18"/>
      <c r="AFU65" s="18"/>
      <c r="AFV65" s="18"/>
      <c r="AFW65" s="18"/>
      <c r="AFX65" s="18"/>
      <c r="AFY65" s="18"/>
      <c r="AFZ65" s="18"/>
      <c r="AGA65" s="18"/>
      <c r="AGB65" s="18"/>
      <c r="AGC65" s="18"/>
      <c r="AGD65" s="18"/>
      <c r="AGE65" s="18"/>
      <c r="AGF65" s="18"/>
      <c r="AGG65" s="18"/>
      <c r="AGH65" s="18"/>
      <c r="AGI65" s="18"/>
      <c r="AGJ65" s="18"/>
      <c r="AGK65" s="18"/>
      <c r="AGL65" s="18"/>
      <c r="AGM65" s="18"/>
      <c r="AGN65" s="18"/>
      <c r="AGO65" s="18"/>
      <c r="AGP65" s="18"/>
      <c r="AGQ65" s="18"/>
      <c r="AGR65" s="18"/>
      <c r="AGS65" s="18"/>
      <c r="AGT65" s="18"/>
      <c r="AGU65" s="18"/>
      <c r="AGV65" s="18"/>
      <c r="AGW65" s="18"/>
      <c r="AGX65" s="18"/>
      <c r="AGY65" s="18"/>
      <c r="AGZ65" s="18"/>
      <c r="AHA65" s="18"/>
      <c r="AHB65" s="18"/>
      <c r="AHC65" s="18"/>
      <c r="AHD65" s="18"/>
      <c r="AHE65" s="18"/>
      <c r="AHF65" s="18"/>
      <c r="AHG65" s="18"/>
      <c r="AHH65" s="18"/>
      <c r="AHI65" s="18"/>
      <c r="AHJ65" s="18"/>
      <c r="AHK65" s="18"/>
      <c r="AHL65" s="18"/>
      <c r="AHM65" s="18"/>
      <c r="AHN65" s="18"/>
      <c r="AHO65" s="18"/>
      <c r="AHP65" s="18"/>
      <c r="AHQ65" s="18"/>
      <c r="AHR65" s="18"/>
      <c r="AHS65" s="18"/>
      <c r="AHT65" s="18"/>
      <c r="AHU65" s="18"/>
      <c r="AHV65" s="18"/>
      <c r="AHW65" s="18"/>
      <c r="AHX65" s="18"/>
      <c r="AHY65" s="18"/>
      <c r="AHZ65" s="18"/>
      <c r="AIA65" s="18"/>
      <c r="AIB65" s="18"/>
      <c r="AIC65" s="18"/>
      <c r="AID65" s="18"/>
      <c r="AIE65" s="18"/>
      <c r="AIF65" s="18"/>
      <c r="AIG65" s="18"/>
      <c r="AIH65" s="18"/>
      <c r="AII65" s="18"/>
      <c r="AIJ65" s="18"/>
      <c r="AIK65" s="18"/>
      <c r="AIL65" s="18"/>
      <c r="AIM65" s="18"/>
      <c r="AIN65" s="18"/>
      <c r="AIO65" s="18"/>
      <c r="AIP65" s="18"/>
      <c r="AIQ65" s="18"/>
      <c r="AIR65" s="18"/>
      <c r="AIS65" s="18"/>
      <c r="AIT65" s="18"/>
      <c r="AIU65" s="18"/>
      <c r="AIV65" s="18"/>
      <c r="AIW65" s="18"/>
      <c r="AIX65" s="18"/>
      <c r="AIY65" s="18"/>
      <c r="AIZ65" s="18"/>
      <c r="AJA65" s="18"/>
      <c r="AJB65" s="18"/>
      <c r="AJC65" s="18"/>
      <c r="AJD65" s="18"/>
      <c r="AJE65" s="18"/>
      <c r="AJF65" s="18"/>
      <c r="AJG65" s="18"/>
      <c r="AJH65" s="18"/>
      <c r="AJI65" s="18"/>
      <c r="AJJ65" s="18"/>
      <c r="AJK65" s="18"/>
      <c r="AJL65" s="18"/>
      <c r="AJM65" s="18"/>
      <c r="AJN65" s="18"/>
      <c r="AJO65" s="18"/>
      <c r="AJP65" s="18"/>
      <c r="AJQ65" s="18"/>
      <c r="AJR65" s="18"/>
      <c r="AJS65" s="18"/>
      <c r="AJT65" s="18"/>
      <c r="AJU65" s="18"/>
      <c r="AJV65" s="18"/>
      <c r="AJW65" s="18"/>
      <c r="AJX65" s="18"/>
      <c r="AJY65" s="18"/>
      <c r="AJZ65" s="18"/>
      <c r="AKA65" s="18"/>
      <c r="AKB65" s="18"/>
      <c r="AKC65" s="18"/>
      <c r="AKD65" s="18"/>
      <c r="AKE65" s="18"/>
      <c r="AKF65" s="18"/>
      <c r="AKG65" s="18"/>
      <c r="AKH65" s="18"/>
      <c r="AKI65" s="18"/>
      <c r="AKJ65" s="18"/>
      <c r="AKK65" s="18"/>
      <c r="AKL65" s="18"/>
      <c r="AKM65" s="18"/>
      <c r="AKN65" s="18"/>
      <c r="AKO65" s="18"/>
      <c r="AKP65" s="18"/>
      <c r="AKQ65" s="18"/>
      <c r="AKR65" s="18"/>
      <c r="AKS65" s="18"/>
      <c r="AKT65" s="18"/>
      <c r="AKU65" s="18"/>
      <c r="AKV65" s="18"/>
      <c r="AKW65" s="18"/>
      <c r="AKX65" s="18"/>
      <c r="AKY65" s="18"/>
      <c r="AKZ65" s="18"/>
      <c r="ALA65" s="18"/>
      <c r="ALB65" s="18"/>
      <c r="ALC65" s="18"/>
      <c r="ALD65" s="18"/>
      <c r="ALE65" s="18"/>
      <c r="ALF65" s="18"/>
      <c r="ALG65" s="18"/>
      <c r="ALH65" s="18"/>
      <c r="ALI65" s="18"/>
      <c r="ALJ65" s="18"/>
      <c r="ALK65" s="18"/>
      <c r="ALL65" s="18"/>
      <c r="ALM65" s="18"/>
      <c r="ALN65" s="18"/>
      <c r="ALO65" s="18"/>
      <c r="ALP65" s="18"/>
      <c r="ALQ65" s="18"/>
      <c r="ALR65" s="18"/>
      <c r="ALS65" s="18"/>
      <c r="ALT65" s="18"/>
      <c r="ALU65" s="18"/>
      <c r="ALV65" s="18"/>
      <c r="ALW65" s="18"/>
      <c r="ALX65" s="18"/>
      <c r="ALY65" s="18"/>
      <c r="ALZ65" s="18"/>
      <c r="AMA65" s="18"/>
      <c r="AMB65" s="18"/>
      <c r="AMC65" s="18"/>
      <c r="AMD65" s="18"/>
      <c r="AME65" s="18"/>
      <c r="AMF65" s="18"/>
      <c r="AMG65" s="18"/>
      <c r="AMH65" s="18"/>
      <c r="AMI65" s="18"/>
      <c r="AMJ65" s="18"/>
    </row>
    <row r="66" spans="1:1025" s="23" customFormat="1" ht="6" customHeight="1" x14ac:dyDescent="0.25">
      <c r="A66" s="178"/>
      <c r="B66" s="178"/>
      <c r="C66" s="178"/>
      <c r="D66" s="178"/>
      <c r="E66" s="179"/>
      <c r="F66" s="180"/>
      <c r="G66" s="178"/>
      <c r="H66" s="178"/>
      <c r="I66" s="178"/>
      <c r="J66" s="178"/>
      <c r="K66" s="180"/>
      <c r="L66" s="180"/>
      <c r="M66" s="181"/>
    </row>
    <row r="67" spans="1:1025" ht="15.75" x14ac:dyDescent="0.25">
      <c r="A67" s="178"/>
      <c r="B67" s="178"/>
      <c r="C67" s="178"/>
      <c r="D67" s="178"/>
      <c r="E67" s="179"/>
      <c r="F67" s="180"/>
      <c r="G67" s="182"/>
      <c r="H67" s="182"/>
      <c r="I67" s="182"/>
      <c r="J67" s="182"/>
      <c r="K67" s="183">
        <v>2020</v>
      </c>
      <c r="L67" s="183">
        <v>2019</v>
      </c>
      <c r="M67" s="107"/>
    </row>
    <row r="68" spans="1:1025" ht="15" customHeight="1" x14ac:dyDescent="0.25">
      <c r="A68" s="178"/>
      <c r="B68" s="178"/>
      <c r="C68" s="178"/>
      <c r="D68" s="178"/>
      <c r="E68" s="179"/>
      <c r="F68" s="180"/>
      <c r="G68" s="262" t="s">
        <v>48</v>
      </c>
      <c r="H68" s="262"/>
      <c r="I68" s="262"/>
      <c r="J68" s="262"/>
      <c r="K68" s="184">
        <f>K12+K24+K33+K50+K57</f>
        <v>2917078.0865422818</v>
      </c>
      <c r="L68" s="184">
        <f>L12+L24+L33+L50+L57</f>
        <v>2705518</v>
      </c>
      <c r="M68" s="185"/>
    </row>
    <row r="69" spans="1:1025" ht="15" customHeight="1" x14ac:dyDescent="0.25">
      <c r="B69" s="197"/>
      <c r="C69" s="197"/>
      <c r="D69" s="197"/>
      <c r="E69" s="108"/>
      <c r="F69" s="108"/>
      <c r="G69" s="263" t="s">
        <v>49</v>
      </c>
      <c r="H69" s="263"/>
      <c r="I69" s="263"/>
      <c r="J69" s="263"/>
      <c r="K69" s="147">
        <f>K25+K34+K52+K58</f>
        <v>82029.069799999997</v>
      </c>
      <c r="L69" s="147">
        <f>L25+L34+L52+L58</f>
        <v>106470</v>
      </c>
      <c r="M69" s="136"/>
    </row>
    <row r="70" spans="1:1025" ht="15" customHeight="1" x14ac:dyDescent="0.25">
      <c r="B70" s="197"/>
      <c r="C70" s="197"/>
      <c r="D70" s="197"/>
      <c r="E70" s="134"/>
      <c r="F70" s="135"/>
      <c r="G70" s="263" t="s">
        <v>50</v>
      </c>
      <c r="H70" s="263"/>
      <c r="I70" s="263"/>
      <c r="J70" s="263"/>
      <c r="K70" s="147">
        <f>K36+K37+K40+K51+K41</f>
        <v>127120.84</v>
      </c>
      <c r="L70" s="147">
        <f>L36+L37+L40+L51+L41</f>
        <v>199662</v>
      </c>
      <c r="M70" s="136"/>
    </row>
    <row r="71" spans="1:1025" ht="15" hidden="1" customHeight="1" x14ac:dyDescent="0.25">
      <c r="A71" s="197"/>
      <c r="B71" s="197"/>
      <c r="C71" s="197"/>
      <c r="D71" s="197"/>
      <c r="E71" s="134"/>
      <c r="F71" s="135"/>
      <c r="G71" s="268" t="s">
        <v>51</v>
      </c>
      <c r="H71" s="268"/>
      <c r="I71" s="268"/>
      <c r="J71" s="268"/>
      <c r="K71" s="186">
        <f>K35</f>
        <v>0</v>
      </c>
      <c r="L71" s="187">
        <f>L35</f>
        <v>0</v>
      </c>
      <c r="M71" s="136"/>
    </row>
    <row r="72" spans="1:1025" ht="15" customHeight="1" x14ac:dyDescent="0.25">
      <c r="E72" s="108"/>
      <c r="F72" s="135"/>
      <c r="G72" s="269" t="s">
        <v>52</v>
      </c>
      <c r="H72" s="269"/>
      <c r="I72" s="269"/>
      <c r="J72" s="269"/>
      <c r="K72" s="188">
        <f>SUM(K68:K71)</f>
        <v>3126227.9963422818</v>
      </c>
      <c r="L72" s="189">
        <f>SUM(L68:L71)</f>
        <v>3011650</v>
      </c>
      <c r="M72" s="136"/>
    </row>
    <row r="73" spans="1:1025" ht="15.75" x14ac:dyDescent="0.25">
      <c r="A73" s="199" t="s">
        <v>157</v>
      </c>
      <c r="B73" s="200"/>
      <c r="C73" s="200"/>
      <c r="D73" s="200"/>
      <c r="E73" s="201"/>
      <c r="F73" s="202"/>
      <c r="G73" s="200"/>
      <c r="H73" s="200"/>
      <c r="I73" s="200"/>
      <c r="J73" s="200"/>
      <c r="K73" s="202"/>
    </row>
    <row r="74" spans="1:1025" s="36" customFormat="1" ht="15" customHeight="1" x14ac:dyDescent="0.25">
      <c r="A74" s="199" t="s">
        <v>155</v>
      </c>
      <c r="B74" s="203"/>
      <c r="C74" s="203"/>
      <c r="D74" s="203"/>
      <c r="E74" s="203"/>
      <c r="F74" s="204"/>
      <c r="G74" s="203"/>
      <c r="H74" s="203"/>
      <c r="I74" s="203"/>
      <c r="J74" s="203"/>
      <c r="K74" s="205"/>
      <c r="L74" s="191"/>
      <c r="M74" s="192"/>
      <c r="N74" s="39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  <c r="IW74" s="37"/>
      <c r="IX74" s="37"/>
      <c r="IY74" s="37"/>
      <c r="IZ74" s="37"/>
      <c r="JA74" s="37"/>
      <c r="JB74" s="37"/>
      <c r="JC74" s="37"/>
      <c r="JD74" s="37"/>
      <c r="JE74" s="37"/>
      <c r="JF74" s="37"/>
      <c r="JG74" s="37"/>
      <c r="JH74" s="37"/>
      <c r="JI74" s="37"/>
      <c r="JJ74" s="37"/>
      <c r="JK74" s="37"/>
      <c r="JL74" s="37"/>
      <c r="JM74" s="37"/>
      <c r="JN74" s="37"/>
      <c r="JO74" s="37"/>
      <c r="JP74" s="37"/>
      <c r="JQ74" s="37"/>
      <c r="JR74" s="37"/>
      <c r="JS74" s="37"/>
      <c r="JT74" s="37"/>
      <c r="JU74" s="37"/>
      <c r="JV74" s="37"/>
      <c r="JW74" s="37"/>
      <c r="JX74" s="37"/>
      <c r="JY74" s="37"/>
      <c r="JZ74" s="37"/>
      <c r="KA74" s="37"/>
      <c r="KB74" s="37"/>
      <c r="KC74" s="37"/>
      <c r="KD74" s="37"/>
      <c r="KE74" s="37"/>
      <c r="KF74" s="37"/>
      <c r="KG74" s="37"/>
      <c r="KH74" s="37"/>
      <c r="KI74" s="37"/>
      <c r="KJ74" s="37"/>
      <c r="KK74" s="37"/>
      <c r="KL74" s="37"/>
      <c r="KM74" s="37"/>
      <c r="KN74" s="37"/>
      <c r="KO74" s="37"/>
      <c r="KP74" s="37"/>
      <c r="KQ74" s="37"/>
      <c r="KR74" s="37"/>
      <c r="KS74" s="37"/>
      <c r="KT74" s="37"/>
      <c r="KU74" s="37"/>
      <c r="KV74" s="37"/>
      <c r="KW74" s="37"/>
      <c r="KX74" s="37"/>
      <c r="KY74" s="37"/>
      <c r="KZ74" s="37"/>
      <c r="LA74" s="37"/>
      <c r="LB74" s="37"/>
      <c r="LC74" s="37"/>
      <c r="LD74" s="37"/>
      <c r="LE74" s="37"/>
      <c r="LF74" s="37"/>
      <c r="LG74" s="37"/>
      <c r="LH74" s="37"/>
      <c r="LI74" s="37"/>
      <c r="LJ74" s="37"/>
      <c r="LK74" s="37"/>
      <c r="LL74" s="37"/>
      <c r="LM74" s="37"/>
      <c r="LN74" s="37"/>
      <c r="LO74" s="37"/>
      <c r="LP74" s="37"/>
      <c r="LQ74" s="37"/>
      <c r="LR74" s="37"/>
      <c r="LS74" s="37"/>
      <c r="LT74" s="37"/>
      <c r="LU74" s="37"/>
      <c r="LV74" s="37"/>
      <c r="LW74" s="37"/>
      <c r="LX74" s="37"/>
      <c r="LY74" s="37"/>
      <c r="LZ74" s="37"/>
      <c r="MA74" s="37"/>
      <c r="MB74" s="37"/>
      <c r="MC74" s="37"/>
      <c r="MD74" s="37"/>
      <c r="ME74" s="37"/>
      <c r="MF74" s="37"/>
      <c r="MG74" s="37"/>
      <c r="MH74" s="37"/>
      <c r="MI74" s="37"/>
      <c r="MJ74" s="37"/>
      <c r="MK74" s="37"/>
      <c r="ML74" s="37"/>
      <c r="MM74" s="37"/>
      <c r="MN74" s="37"/>
      <c r="MO74" s="37"/>
      <c r="MP74" s="37"/>
      <c r="MQ74" s="37"/>
      <c r="MR74" s="37"/>
      <c r="MS74" s="37"/>
      <c r="MT74" s="37"/>
      <c r="MU74" s="37"/>
      <c r="MV74" s="37"/>
      <c r="MW74" s="37"/>
      <c r="MX74" s="37"/>
      <c r="MY74" s="37"/>
      <c r="MZ74" s="37"/>
      <c r="NA74" s="37"/>
      <c r="NB74" s="37"/>
      <c r="NC74" s="37"/>
      <c r="ND74" s="37"/>
      <c r="NE74" s="37"/>
      <c r="NF74" s="37"/>
      <c r="NG74" s="37"/>
      <c r="NH74" s="37"/>
      <c r="NI74" s="37"/>
      <c r="NJ74" s="37"/>
      <c r="NK74" s="37"/>
      <c r="NL74" s="37"/>
      <c r="NM74" s="37"/>
      <c r="NN74" s="37"/>
      <c r="NO74" s="37"/>
      <c r="NP74" s="37"/>
      <c r="NQ74" s="37"/>
      <c r="NR74" s="37"/>
      <c r="NS74" s="37"/>
      <c r="NT74" s="37"/>
      <c r="NU74" s="37"/>
      <c r="NV74" s="37"/>
      <c r="NW74" s="37"/>
      <c r="NX74" s="37"/>
      <c r="NY74" s="37"/>
      <c r="NZ74" s="37"/>
      <c r="OA74" s="37"/>
      <c r="OB74" s="37"/>
      <c r="OC74" s="37"/>
      <c r="OD74" s="37"/>
      <c r="OE74" s="37"/>
      <c r="OF74" s="37"/>
      <c r="OG74" s="37"/>
      <c r="OH74" s="37"/>
      <c r="OI74" s="37"/>
      <c r="OJ74" s="37"/>
      <c r="OK74" s="37"/>
      <c r="OL74" s="37"/>
      <c r="OM74" s="37"/>
      <c r="ON74" s="37"/>
      <c r="OO74" s="37"/>
      <c r="OP74" s="37"/>
      <c r="OQ74" s="37"/>
      <c r="OR74" s="37"/>
      <c r="OS74" s="37"/>
      <c r="OT74" s="37"/>
      <c r="OU74" s="37"/>
      <c r="OV74" s="37"/>
      <c r="OW74" s="37"/>
      <c r="OX74" s="37"/>
      <c r="OY74" s="37"/>
      <c r="OZ74" s="37"/>
      <c r="PA74" s="37"/>
      <c r="PB74" s="37"/>
      <c r="PC74" s="37"/>
      <c r="PD74" s="37"/>
      <c r="PE74" s="37"/>
      <c r="PF74" s="37"/>
      <c r="PG74" s="37"/>
      <c r="PH74" s="37"/>
      <c r="PI74" s="37"/>
      <c r="PJ74" s="37"/>
      <c r="PK74" s="37"/>
      <c r="PL74" s="37"/>
      <c r="PM74" s="37"/>
      <c r="PN74" s="37"/>
      <c r="PO74" s="37"/>
      <c r="PP74" s="37"/>
      <c r="PQ74" s="37"/>
      <c r="PR74" s="37"/>
      <c r="PS74" s="37"/>
      <c r="PT74" s="37"/>
      <c r="PU74" s="37"/>
      <c r="PV74" s="37"/>
      <c r="PW74" s="37"/>
      <c r="PX74" s="37"/>
      <c r="PY74" s="37"/>
      <c r="PZ74" s="37"/>
      <c r="QA74" s="37"/>
      <c r="QB74" s="37"/>
      <c r="QC74" s="37"/>
      <c r="QD74" s="37"/>
      <c r="QE74" s="37"/>
      <c r="QF74" s="37"/>
      <c r="QG74" s="37"/>
      <c r="QH74" s="37"/>
      <c r="QI74" s="37"/>
      <c r="QJ74" s="37"/>
      <c r="QK74" s="37"/>
      <c r="QL74" s="37"/>
      <c r="QM74" s="37"/>
      <c r="QN74" s="37"/>
      <c r="QO74" s="37"/>
      <c r="QP74" s="37"/>
      <c r="QQ74" s="37"/>
      <c r="QR74" s="37"/>
      <c r="QS74" s="37"/>
      <c r="QT74" s="37"/>
      <c r="QU74" s="37"/>
      <c r="QV74" s="37"/>
      <c r="QW74" s="37"/>
      <c r="QX74" s="37"/>
      <c r="QY74" s="37"/>
      <c r="QZ74" s="37"/>
      <c r="RA74" s="37"/>
      <c r="RB74" s="37"/>
      <c r="RC74" s="37"/>
      <c r="RD74" s="37"/>
      <c r="RE74" s="37"/>
      <c r="RF74" s="37"/>
      <c r="RG74" s="37"/>
      <c r="RH74" s="37"/>
      <c r="RI74" s="37"/>
      <c r="RJ74" s="37"/>
      <c r="RK74" s="37"/>
      <c r="RL74" s="37"/>
      <c r="RM74" s="37"/>
      <c r="RN74" s="37"/>
      <c r="RO74" s="37"/>
      <c r="RP74" s="37"/>
      <c r="RQ74" s="37"/>
      <c r="RR74" s="37"/>
      <c r="RS74" s="37"/>
      <c r="RT74" s="37"/>
      <c r="RU74" s="37"/>
      <c r="RV74" s="37"/>
      <c r="RW74" s="37"/>
      <c r="RX74" s="37"/>
      <c r="RY74" s="37"/>
      <c r="RZ74" s="37"/>
      <c r="SA74" s="37"/>
      <c r="SB74" s="37"/>
      <c r="SC74" s="37"/>
      <c r="SD74" s="37"/>
      <c r="SE74" s="37"/>
      <c r="SF74" s="37"/>
      <c r="SG74" s="37"/>
      <c r="SH74" s="37"/>
      <c r="SI74" s="37"/>
      <c r="SJ74" s="37"/>
      <c r="SK74" s="37"/>
      <c r="SL74" s="37"/>
      <c r="SM74" s="37"/>
      <c r="SN74" s="37"/>
      <c r="SO74" s="37"/>
      <c r="SP74" s="37"/>
      <c r="SQ74" s="37"/>
      <c r="SR74" s="37"/>
      <c r="SS74" s="37"/>
      <c r="ST74" s="37"/>
      <c r="SU74" s="37"/>
      <c r="SV74" s="37"/>
      <c r="SW74" s="37"/>
      <c r="SX74" s="37"/>
      <c r="SY74" s="37"/>
      <c r="SZ74" s="37"/>
      <c r="TA74" s="37"/>
      <c r="TB74" s="37"/>
      <c r="TC74" s="37"/>
      <c r="TD74" s="37"/>
      <c r="TE74" s="37"/>
      <c r="TF74" s="37"/>
      <c r="TG74" s="37"/>
      <c r="TH74" s="37"/>
      <c r="TI74" s="37"/>
      <c r="TJ74" s="37"/>
      <c r="TK74" s="37"/>
      <c r="TL74" s="37"/>
      <c r="TM74" s="37"/>
      <c r="TN74" s="37"/>
      <c r="TO74" s="37"/>
      <c r="TP74" s="37"/>
      <c r="TQ74" s="37"/>
      <c r="TR74" s="37"/>
      <c r="TS74" s="37"/>
      <c r="TT74" s="37"/>
      <c r="TU74" s="37"/>
      <c r="TV74" s="37"/>
      <c r="TW74" s="37"/>
      <c r="TX74" s="37"/>
      <c r="TY74" s="37"/>
      <c r="TZ74" s="37"/>
      <c r="UA74" s="37"/>
      <c r="UB74" s="37"/>
      <c r="UC74" s="37"/>
      <c r="UD74" s="37"/>
      <c r="UE74" s="37"/>
      <c r="UF74" s="37"/>
      <c r="UG74" s="37"/>
      <c r="UH74" s="37"/>
      <c r="UI74" s="37"/>
      <c r="UJ74" s="37"/>
      <c r="UK74" s="37"/>
      <c r="UL74" s="37"/>
      <c r="UM74" s="37"/>
      <c r="UN74" s="37"/>
      <c r="UO74" s="37"/>
      <c r="UP74" s="37"/>
      <c r="UQ74" s="37"/>
      <c r="UR74" s="37"/>
      <c r="US74" s="37"/>
      <c r="UT74" s="37"/>
      <c r="UU74" s="37"/>
      <c r="UV74" s="37"/>
      <c r="UW74" s="37"/>
      <c r="UX74" s="37"/>
      <c r="UY74" s="37"/>
      <c r="UZ74" s="37"/>
      <c r="VA74" s="37"/>
      <c r="VB74" s="37"/>
      <c r="VC74" s="37"/>
      <c r="VD74" s="37"/>
      <c r="VE74" s="37"/>
      <c r="VF74" s="37"/>
      <c r="VG74" s="37"/>
      <c r="VH74" s="37"/>
      <c r="VI74" s="37"/>
      <c r="VJ74" s="37"/>
      <c r="VK74" s="37"/>
      <c r="VL74" s="37"/>
      <c r="VM74" s="37"/>
      <c r="VN74" s="37"/>
      <c r="VO74" s="37"/>
      <c r="VP74" s="37"/>
      <c r="VQ74" s="37"/>
      <c r="VR74" s="37"/>
      <c r="VS74" s="37"/>
      <c r="VT74" s="37"/>
      <c r="VU74" s="37"/>
      <c r="VV74" s="37"/>
      <c r="VW74" s="37"/>
      <c r="VX74" s="37"/>
      <c r="VY74" s="37"/>
      <c r="VZ74" s="37"/>
      <c r="WA74" s="37"/>
      <c r="WB74" s="37"/>
      <c r="WC74" s="37"/>
      <c r="WD74" s="37"/>
      <c r="WE74" s="37"/>
      <c r="WF74" s="37"/>
      <c r="WG74" s="37"/>
      <c r="WH74" s="37"/>
      <c r="WI74" s="37"/>
      <c r="WJ74" s="37"/>
      <c r="WK74" s="37"/>
      <c r="WL74" s="37"/>
      <c r="WM74" s="37"/>
      <c r="WN74" s="37"/>
      <c r="WO74" s="37"/>
      <c r="WP74" s="37"/>
      <c r="WQ74" s="37"/>
      <c r="WR74" s="37"/>
      <c r="WS74" s="37"/>
      <c r="WT74" s="37"/>
      <c r="WU74" s="37"/>
      <c r="WV74" s="37"/>
      <c r="WW74" s="37"/>
      <c r="WX74" s="37"/>
      <c r="WY74" s="37"/>
      <c r="WZ74" s="37"/>
      <c r="XA74" s="37"/>
      <c r="XB74" s="37"/>
      <c r="XC74" s="37"/>
      <c r="XD74" s="37"/>
      <c r="XE74" s="37"/>
      <c r="XF74" s="37"/>
      <c r="XG74" s="37"/>
      <c r="XH74" s="37"/>
      <c r="XI74" s="37"/>
      <c r="XJ74" s="37"/>
      <c r="XK74" s="37"/>
      <c r="XL74" s="37"/>
      <c r="XM74" s="37"/>
      <c r="XN74" s="37"/>
      <c r="XO74" s="37"/>
      <c r="XP74" s="37"/>
      <c r="XQ74" s="37"/>
      <c r="XR74" s="37"/>
      <c r="XS74" s="37"/>
      <c r="XT74" s="37"/>
      <c r="XU74" s="37"/>
      <c r="XV74" s="37"/>
      <c r="XW74" s="37"/>
      <c r="XX74" s="37"/>
      <c r="XY74" s="37"/>
      <c r="XZ74" s="37"/>
      <c r="YA74" s="37"/>
      <c r="YB74" s="37"/>
      <c r="YC74" s="37"/>
      <c r="YD74" s="37"/>
      <c r="YE74" s="37"/>
      <c r="YF74" s="37"/>
      <c r="YG74" s="37"/>
      <c r="YH74" s="37"/>
      <c r="YI74" s="37"/>
      <c r="YJ74" s="37"/>
      <c r="YK74" s="37"/>
      <c r="YL74" s="37"/>
      <c r="YM74" s="37"/>
      <c r="YN74" s="37"/>
      <c r="YO74" s="37"/>
      <c r="YP74" s="37"/>
      <c r="YQ74" s="37"/>
      <c r="YR74" s="37"/>
      <c r="YS74" s="37"/>
      <c r="YT74" s="37"/>
      <c r="YU74" s="37"/>
      <c r="YV74" s="37"/>
      <c r="YW74" s="37"/>
      <c r="YX74" s="37"/>
      <c r="YY74" s="37"/>
      <c r="YZ74" s="37"/>
      <c r="ZA74" s="37"/>
      <c r="ZB74" s="37"/>
      <c r="ZC74" s="37"/>
      <c r="ZD74" s="37"/>
      <c r="ZE74" s="37"/>
      <c r="ZF74" s="37"/>
      <c r="ZG74" s="37"/>
      <c r="ZH74" s="37"/>
      <c r="ZI74" s="37"/>
      <c r="ZJ74" s="37"/>
      <c r="ZK74" s="37"/>
      <c r="ZL74" s="37"/>
      <c r="ZM74" s="37"/>
      <c r="ZN74" s="37"/>
      <c r="ZO74" s="37"/>
      <c r="ZP74" s="37"/>
      <c r="ZQ74" s="37"/>
      <c r="ZR74" s="37"/>
      <c r="ZS74" s="37"/>
      <c r="ZT74" s="37"/>
      <c r="ZU74" s="37"/>
      <c r="ZV74" s="37"/>
      <c r="ZW74" s="37"/>
      <c r="ZX74" s="37"/>
      <c r="ZY74" s="37"/>
      <c r="ZZ74" s="37"/>
      <c r="AAA74" s="37"/>
      <c r="AAB74" s="37"/>
      <c r="AAC74" s="37"/>
      <c r="AAD74" s="37"/>
      <c r="AAE74" s="37"/>
      <c r="AAF74" s="37"/>
      <c r="AAG74" s="37"/>
      <c r="AAH74" s="37"/>
      <c r="AAI74" s="37"/>
      <c r="AAJ74" s="37"/>
      <c r="AAK74" s="37"/>
      <c r="AAL74" s="37"/>
      <c r="AAM74" s="37"/>
      <c r="AAN74" s="37"/>
      <c r="AAO74" s="37"/>
      <c r="AAP74" s="37"/>
      <c r="AAQ74" s="37"/>
      <c r="AAR74" s="37"/>
      <c r="AAS74" s="37"/>
      <c r="AAT74" s="37"/>
      <c r="AAU74" s="37"/>
      <c r="AAV74" s="37"/>
      <c r="AAW74" s="37"/>
      <c r="AAX74" s="37"/>
      <c r="AAY74" s="37"/>
      <c r="AAZ74" s="37"/>
      <c r="ABA74" s="37"/>
      <c r="ABB74" s="37"/>
      <c r="ABC74" s="37"/>
      <c r="ABD74" s="37"/>
      <c r="ABE74" s="37"/>
      <c r="ABF74" s="37"/>
      <c r="ABG74" s="37"/>
      <c r="ABH74" s="37"/>
      <c r="ABI74" s="37"/>
      <c r="ABJ74" s="37"/>
      <c r="ABK74" s="37"/>
      <c r="ABL74" s="37"/>
      <c r="ABM74" s="37"/>
      <c r="ABN74" s="37"/>
      <c r="ABO74" s="37"/>
      <c r="ABP74" s="37"/>
      <c r="ABQ74" s="37"/>
      <c r="ABR74" s="37"/>
      <c r="ABS74" s="37"/>
      <c r="ABT74" s="37"/>
      <c r="ABU74" s="37"/>
      <c r="ABV74" s="37"/>
      <c r="ABW74" s="37"/>
      <c r="ABX74" s="37"/>
      <c r="ABY74" s="37"/>
      <c r="ABZ74" s="37"/>
      <c r="ACA74" s="37"/>
      <c r="ACB74" s="37"/>
      <c r="ACC74" s="37"/>
      <c r="ACD74" s="37"/>
      <c r="ACE74" s="37"/>
      <c r="ACF74" s="37"/>
      <c r="ACG74" s="37"/>
      <c r="ACH74" s="37"/>
      <c r="ACI74" s="37"/>
      <c r="ACJ74" s="37"/>
      <c r="ACK74" s="37"/>
      <c r="ACL74" s="37"/>
      <c r="ACM74" s="37"/>
      <c r="ACN74" s="37"/>
      <c r="ACO74" s="37"/>
      <c r="ACP74" s="37"/>
      <c r="ACQ74" s="37"/>
      <c r="ACR74" s="37"/>
      <c r="ACS74" s="37"/>
      <c r="ACT74" s="37"/>
      <c r="ACU74" s="37"/>
      <c r="ACV74" s="37"/>
      <c r="ACW74" s="37"/>
      <c r="ACX74" s="37"/>
      <c r="ACY74" s="37"/>
      <c r="ACZ74" s="37"/>
      <c r="ADA74" s="37"/>
      <c r="ADB74" s="37"/>
      <c r="ADC74" s="37"/>
      <c r="ADD74" s="37"/>
      <c r="ADE74" s="37"/>
      <c r="ADF74" s="37"/>
      <c r="ADG74" s="37"/>
      <c r="ADH74" s="37"/>
      <c r="ADI74" s="37"/>
      <c r="ADJ74" s="37"/>
      <c r="ADK74" s="37"/>
      <c r="ADL74" s="37"/>
      <c r="ADM74" s="37"/>
      <c r="ADN74" s="37"/>
      <c r="ADO74" s="37"/>
      <c r="ADP74" s="37"/>
      <c r="ADQ74" s="37"/>
      <c r="ADR74" s="37"/>
      <c r="ADS74" s="37"/>
      <c r="ADT74" s="37"/>
      <c r="ADU74" s="37"/>
      <c r="ADV74" s="37"/>
      <c r="ADW74" s="37"/>
      <c r="ADX74" s="37"/>
      <c r="ADY74" s="37"/>
      <c r="ADZ74" s="37"/>
      <c r="AEA74" s="37"/>
      <c r="AEB74" s="37"/>
      <c r="AEC74" s="37"/>
      <c r="AED74" s="37"/>
      <c r="AEE74" s="37"/>
      <c r="AEF74" s="37"/>
      <c r="AEG74" s="37"/>
      <c r="AEH74" s="37"/>
      <c r="AEI74" s="37"/>
      <c r="AEJ74" s="37"/>
      <c r="AEK74" s="37"/>
      <c r="AEL74" s="37"/>
      <c r="AEM74" s="37"/>
      <c r="AEN74" s="37"/>
      <c r="AEO74" s="37"/>
      <c r="AEP74" s="37"/>
      <c r="AEQ74" s="37"/>
      <c r="AER74" s="37"/>
      <c r="AES74" s="37"/>
      <c r="AET74" s="37"/>
      <c r="AEU74" s="37"/>
      <c r="AEV74" s="37"/>
      <c r="AEW74" s="37"/>
      <c r="AEX74" s="37"/>
      <c r="AEY74" s="37"/>
      <c r="AEZ74" s="37"/>
      <c r="AFA74" s="37"/>
      <c r="AFB74" s="37"/>
      <c r="AFC74" s="37"/>
      <c r="AFD74" s="37"/>
      <c r="AFE74" s="37"/>
      <c r="AFF74" s="37"/>
      <c r="AFG74" s="37"/>
      <c r="AFH74" s="37"/>
      <c r="AFI74" s="37"/>
      <c r="AFJ74" s="37"/>
      <c r="AFK74" s="37"/>
      <c r="AFL74" s="37"/>
      <c r="AFM74" s="37"/>
      <c r="AFN74" s="37"/>
      <c r="AFO74" s="37"/>
      <c r="AFP74" s="37"/>
      <c r="AFQ74" s="37"/>
      <c r="AFR74" s="37"/>
      <c r="AFS74" s="37"/>
      <c r="AFT74" s="37"/>
      <c r="AFU74" s="37"/>
      <c r="AFV74" s="37"/>
      <c r="AFW74" s="37"/>
      <c r="AFX74" s="37"/>
      <c r="AFY74" s="37"/>
      <c r="AFZ74" s="37"/>
      <c r="AGA74" s="37"/>
      <c r="AGB74" s="37"/>
      <c r="AGC74" s="37"/>
      <c r="AGD74" s="37"/>
      <c r="AGE74" s="37"/>
      <c r="AGF74" s="37"/>
      <c r="AGG74" s="37"/>
      <c r="AGH74" s="37"/>
      <c r="AGI74" s="37"/>
      <c r="AGJ74" s="37"/>
      <c r="AGK74" s="37"/>
      <c r="AGL74" s="37"/>
      <c r="AGM74" s="37"/>
      <c r="AGN74" s="37"/>
      <c r="AGO74" s="37"/>
      <c r="AGP74" s="37"/>
      <c r="AGQ74" s="37"/>
      <c r="AGR74" s="37"/>
      <c r="AGS74" s="37"/>
      <c r="AGT74" s="37"/>
      <c r="AGU74" s="37"/>
      <c r="AGV74" s="37"/>
      <c r="AGW74" s="37"/>
      <c r="AGX74" s="37"/>
      <c r="AGY74" s="37"/>
      <c r="AGZ74" s="37"/>
      <c r="AHA74" s="37"/>
      <c r="AHB74" s="37"/>
      <c r="AHC74" s="37"/>
      <c r="AHD74" s="37"/>
      <c r="AHE74" s="37"/>
      <c r="AHF74" s="37"/>
      <c r="AHG74" s="37"/>
      <c r="AHH74" s="37"/>
      <c r="AHI74" s="37"/>
      <c r="AHJ74" s="37"/>
      <c r="AHK74" s="37"/>
      <c r="AHL74" s="37"/>
      <c r="AHM74" s="37"/>
      <c r="AHN74" s="37"/>
      <c r="AHO74" s="37"/>
      <c r="AHP74" s="37"/>
      <c r="AHQ74" s="37"/>
      <c r="AHR74" s="37"/>
      <c r="AHS74" s="37"/>
      <c r="AHT74" s="37"/>
      <c r="AHU74" s="37"/>
      <c r="AHV74" s="37"/>
      <c r="AHW74" s="37"/>
      <c r="AHX74" s="37"/>
      <c r="AHY74" s="37"/>
      <c r="AHZ74" s="37"/>
      <c r="AIA74" s="37"/>
      <c r="AIB74" s="37"/>
      <c r="AIC74" s="37"/>
      <c r="AID74" s="37"/>
      <c r="AIE74" s="37"/>
      <c r="AIF74" s="37"/>
      <c r="AIG74" s="37"/>
      <c r="AIH74" s="37"/>
      <c r="AII74" s="37"/>
      <c r="AIJ74" s="37"/>
      <c r="AIK74" s="37"/>
      <c r="AIL74" s="37"/>
      <c r="AIM74" s="37"/>
      <c r="AIN74" s="37"/>
      <c r="AIO74" s="37"/>
      <c r="AIP74" s="37"/>
      <c r="AIQ74" s="37"/>
      <c r="AIR74" s="37"/>
      <c r="AIS74" s="37"/>
      <c r="AIT74" s="37"/>
      <c r="AIU74" s="37"/>
      <c r="AIV74" s="37"/>
      <c r="AIW74" s="37"/>
      <c r="AIX74" s="37"/>
      <c r="AIY74" s="37"/>
      <c r="AIZ74" s="37"/>
      <c r="AJA74" s="37"/>
      <c r="AJB74" s="37"/>
      <c r="AJC74" s="37"/>
      <c r="AJD74" s="37"/>
      <c r="AJE74" s="37"/>
      <c r="AJF74" s="37"/>
      <c r="AJG74" s="37"/>
      <c r="AJH74" s="37"/>
      <c r="AJI74" s="37"/>
      <c r="AJJ74" s="37"/>
      <c r="AJK74" s="37"/>
      <c r="AJL74" s="37"/>
      <c r="AJM74" s="37"/>
      <c r="AJN74" s="37"/>
      <c r="AJO74" s="37"/>
      <c r="AJP74" s="37"/>
      <c r="AJQ74" s="37"/>
      <c r="AJR74" s="37"/>
      <c r="AJS74" s="37"/>
      <c r="AJT74" s="37"/>
      <c r="AJU74" s="37"/>
      <c r="AJV74" s="37"/>
      <c r="AJW74" s="37"/>
      <c r="AJX74" s="37"/>
      <c r="AJY74" s="37"/>
      <c r="AJZ74" s="37"/>
      <c r="AKA74" s="37"/>
      <c r="AKB74" s="37"/>
      <c r="AKC74" s="37"/>
      <c r="AKD74" s="37"/>
      <c r="AKE74" s="37"/>
      <c r="AKF74" s="37"/>
      <c r="AKG74" s="37"/>
      <c r="AKH74" s="37"/>
      <c r="AKI74" s="37"/>
      <c r="AKJ74" s="37"/>
      <c r="AKK74" s="37"/>
      <c r="AKL74" s="37"/>
      <c r="AKM74" s="37"/>
      <c r="AKN74" s="37"/>
      <c r="AKO74" s="37"/>
      <c r="AKP74" s="37"/>
      <c r="AKQ74" s="37"/>
      <c r="AKR74" s="37"/>
      <c r="AKS74" s="37"/>
      <c r="AKT74" s="37"/>
      <c r="AKU74" s="37"/>
      <c r="AKV74" s="37"/>
      <c r="AKW74" s="37"/>
      <c r="AKX74" s="37"/>
      <c r="AKY74" s="37"/>
      <c r="AKZ74" s="37"/>
      <c r="ALA74" s="37"/>
      <c r="ALB74" s="37"/>
      <c r="ALC74" s="37"/>
      <c r="ALD74" s="37"/>
      <c r="ALE74" s="37"/>
      <c r="ALF74" s="37"/>
      <c r="ALG74" s="37"/>
      <c r="ALH74" s="37"/>
      <c r="ALI74" s="37"/>
      <c r="ALJ74" s="37"/>
      <c r="ALK74" s="37"/>
      <c r="ALL74" s="37"/>
      <c r="ALM74" s="37"/>
      <c r="ALN74" s="37"/>
      <c r="ALO74" s="37"/>
      <c r="ALP74" s="37"/>
      <c r="ALQ74" s="37"/>
      <c r="ALR74" s="37"/>
      <c r="ALS74" s="37"/>
      <c r="ALT74" s="37"/>
      <c r="ALU74" s="37"/>
      <c r="ALV74" s="37"/>
      <c r="ALW74" s="37"/>
      <c r="ALX74" s="37"/>
      <c r="ALY74" s="37"/>
      <c r="ALZ74" s="37"/>
      <c r="AMA74" s="37"/>
      <c r="AMB74" s="37"/>
      <c r="AMC74" s="37"/>
      <c r="AMD74" s="37"/>
      <c r="AME74" s="37"/>
      <c r="AMF74" s="37"/>
      <c r="AMG74" s="37"/>
      <c r="AMH74" s="37"/>
      <c r="AMI74" s="37"/>
      <c r="AMJ74" s="37"/>
      <c r="AMK74" s="37"/>
    </row>
    <row r="75" spans="1:1025" s="36" customFormat="1" ht="15" customHeight="1" x14ac:dyDescent="0.25">
      <c r="A75" s="199" t="s">
        <v>156</v>
      </c>
      <c r="B75" s="199"/>
      <c r="C75" s="199"/>
      <c r="D75" s="199"/>
      <c r="E75" s="206"/>
      <c r="F75" s="207"/>
      <c r="G75" s="270"/>
      <c r="H75" s="270"/>
      <c r="I75" s="270"/>
      <c r="J75" s="270"/>
      <c r="K75" s="207"/>
      <c r="L75" s="193"/>
      <c r="M75" s="192"/>
      <c r="N75" s="39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  <c r="IW75" s="37"/>
      <c r="IX75" s="37"/>
      <c r="IY75" s="37"/>
      <c r="IZ75" s="37"/>
      <c r="JA75" s="37"/>
      <c r="JB75" s="37"/>
      <c r="JC75" s="37"/>
      <c r="JD75" s="37"/>
      <c r="JE75" s="37"/>
      <c r="JF75" s="37"/>
      <c r="JG75" s="37"/>
      <c r="JH75" s="37"/>
      <c r="JI75" s="37"/>
      <c r="JJ75" s="37"/>
      <c r="JK75" s="37"/>
      <c r="JL75" s="37"/>
      <c r="JM75" s="37"/>
      <c r="JN75" s="37"/>
      <c r="JO75" s="37"/>
      <c r="JP75" s="37"/>
      <c r="JQ75" s="37"/>
      <c r="JR75" s="37"/>
      <c r="JS75" s="37"/>
      <c r="JT75" s="37"/>
      <c r="JU75" s="37"/>
      <c r="JV75" s="37"/>
      <c r="JW75" s="37"/>
      <c r="JX75" s="37"/>
      <c r="JY75" s="37"/>
      <c r="JZ75" s="37"/>
      <c r="KA75" s="37"/>
      <c r="KB75" s="37"/>
      <c r="KC75" s="37"/>
      <c r="KD75" s="37"/>
      <c r="KE75" s="37"/>
      <c r="KF75" s="37"/>
      <c r="KG75" s="37"/>
      <c r="KH75" s="37"/>
      <c r="KI75" s="37"/>
      <c r="KJ75" s="37"/>
      <c r="KK75" s="37"/>
      <c r="KL75" s="37"/>
      <c r="KM75" s="37"/>
      <c r="KN75" s="37"/>
      <c r="KO75" s="37"/>
      <c r="KP75" s="37"/>
      <c r="KQ75" s="37"/>
      <c r="KR75" s="37"/>
      <c r="KS75" s="37"/>
      <c r="KT75" s="37"/>
      <c r="KU75" s="37"/>
      <c r="KV75" s="37"/>
      <c r="KW75" s="37"/>
      <c r="KX75" s="37"/>
      <c r="KY75" s="37"/>
      <c r="KZ75" s="37"/>
      <c r="LA75" s="37"/>
      <c r="LB75" s="37"/>
      <c r="LC75" s="37"/>
      <c r="LD75" s="37"/>
      <c r="LE75" s="37"/>
      <c r="LF75" s="37"/>
      <c r="LG75" s="37"/>
      <c r="LH75" s="37"/>
      <c r="LI75" s="37"/>
      <c r="LJ75" s="37"/>
      <c r="LK75" s="37"/>
      <c r="LL75" s="37"/>
      <c r="LM75" s="37"/>
      <c r="LN75" s="37"/>
      <c r="LO75" s="37"/>
      <c r="LP75" s="37"/>
      <c r="LQ75" s="37"/>
      <c r="LR75" s="37"/>
      <c r="LS75" s="37"/>
      <c r="LT75" s="37"/>
      <c r="LU75" s="37"/>
      <c r="LV75" s="37"/>
      <c r="LW75" s="37"/>
      <c r="LX75" s="37"/>
      <c r="LY75" s="37"/>
      <c r="LZ75" s="37"/>
      <c r="MA75" s="37"/>
      <c r="MB75" s="37"/>
      <c r="MC75" s="37"/>
      <c r="MD75" s="37"/>
      <c r="ME75" s="37"/>
      <c r="MF75" s="37"/>
      <c r="MG75" s="37"/>
      <c r="MH75" s="37"/>
      <c r="MI75" s="37"/>
      <c r="MJ75" s="37"/>
      <c r="MK75" s="37"/>
      <c r="ML75" s="37"/>
      <c r="MM75" s="37"/>
      <c r="MN75" s="37"/>
      <c r="MO75" s="37"/>
      <c r="MP75" s="37"/>
      <c r="MQ75" s="37"/>
      <c r="MR75" s="37"/>
      <c r="MS75" s="37"/>
      <c r="MT75" s="37"/>
      <c r="MU75" s="37"/>
      <c r="MV75" s="37"/>
      <c r="MW75" s="37"/>
      <c r="MX75" s="37"/>
      <c r="MY75" s="37"/>
      <c r="MZ75" s="37"/>
      <c r="NA75" s="37"/>
      <c r="NB75" s="37"/>
      <c r="NC75" s="37"/>
      <c r="ND75" s="37"/>
      <c r="NE75" s="37"/>
      <c r="NF75" s="37"/>
      <c r="NG75" s="37"/>
      <c r="NH75" s="37"/>
      <c r="NI75" s="37"/>
      <c r="NJ75" s="37"/>
      <c r="NK75" s="37"/>
      <c r="NL75" s="37"/>
      <c r="NM75" s="37"/>
      <c r="NN75" s="37"/>
      <c r="NO75" s="37"/>
      <c r="NP75" s="37"/>
      <c r="NQ75" s="37"/>
      <c r="NR75" s="37"/>
      <c r="NS75" s="37"/>
      <c r="NT75" s="37"/>
      <c r="NU75" s="37"/>
      <c r="NV75" s="37"/>
      <c r="NW75" s="37"/>
      <c r="NX75" s="37"/>
      <c r="NY75" s="37"/>
      <c r="NZ75" s="37"/>
      <c r="OA75" s="37"/>
      <c r="OB75" s="37"/>
      <c r="OC75" s="37"/>
      <c r="OD75" s="37"/>
      <c r="OE75" s="37"/>
      <c r="OF75" s="37"/>
      <c r="OG75" s="37"/>
      <c r="OH75" s="37"/>
      <c r="OI75" s="37"/>
      <c r="OJ75" s="37"/>
      <c r="OK75" s="37"/>
      <c r="OL75" s="37"/>
      <c r="OM75" s="37"/>
      <c r="ON75" s="37"/>
      <c r="OO75" s="37"/>
      <c r="OP75" s="37"/>
      <c r="OQ75" s="37"/>
      <c r="OR75" s="37"/>
      <c r="OS75" s="37"/>
      <c r="OT75" s="37"/>
      <c r="OU75" s="37"/>
      <c r="OV75" s="37"/>
      <c r="OW75" s="37"/>
      <c r="OX75" s="37"/>
      <c r="OY75" s="37"/>
      <c r="OZ75" s="37"/>
      <c r="PA75" s="37"/>
      <c r="PB75" s="37"/>
      <c r="PC75" s="37"/>
      <c r="PD75" s="37"/>
      <c r="PE75" s="37"/>
      <c r="PF75" s="37"/>
      <c r="PG75" s="37"/>
      <c r="PH75" s="37"/>
      <c r="PI75" s="37"/>
      <c r="PJ75" s="37"/>
      <c r="PK75" s="37"/>
      <c r="PL75" s="37"/>
      <c r="PM75" s="37"/>
      <c r="PN75" s="37"/>
      <c r="PO75" s="37"/>
      <c r="PP75" s="37"/>
      <c r="PQ75" s="37"/>
      <c r="PR75" s="37"/>
      <c r="PS75" s="37"/>
      <c r="PT75" s="37"/>
      <c r="PU75" s="37"/>
      <c r="PV75" s="37"/>
      <c r="PW75" s="37"/>
      <c r="PX75" s="37"/>
      <c r="PY75" s="37"/>
      <c r="PZ75" s="37"/>
      <c r="QA75" s="37"/>
      <c r="QB75" s="37"/>
      <c r="QC75" s="37"/>
      <c r="QD75" s="37"/>
      <c r="QE75" s="37"/>
      <c r="QF75" s="37"/>
      <c r="QG75" s="37"/>
      <c r="QH75" s="37"/>
      <c r="QI75" s="37"/>
      <c r="QJ75" s="37"/>
      <c r="QK75" s="37"/>
      <c r="QL75" s="37"/>
      <c r="QM75" s="37"/>
      <c r="QN75" s="37"/>
      <c r="QO75" s="37"/>
      <c r="QP75" s="37"/>
      <c r="QQ75" s="37"/>
      <c r="QR75" s="37"/>
      <c r="QS75" s="37"/>
      <c r="QT75" s="37"/>
      <c r="QU75" s="37"/>
      <c r="QV75" s="37"/>
      <c r="QW75" s="37"/>
      <c r="QX75" s="37"/>
      <c r="QY75" s="37"/>
      <c r="QZ75" s="37"/>
      <c r="RA75" s="37"/>
      <c r="RB75" s="37"/>
      <c r="RC75" s="37"/>
      <c r="RD75" s="37"/>
      <c r="RE75" s="37"/>
      <c r="RF75" s="37"/>
      <c r="RG75" s="37"/>
      <c r="RH75" s="37"/>
      <c r="RI75" s="37"/>
      <c r="RJ75" s="37"/>
      <c r="RK75" s="37"/>
      <c r="RL75" s="37"/>
      <c r="RM75" s="37"/>
      <c r="RN75" s="37"/>
      <c r="RO75" s="37"/>
      <c r="RP75" s="37"/>
      <c r="RQ75" s="37"/>
      <c r="RR75" s="37"/>
      <c r="RS75" s="37"/>
      <c r="RT75" s="37"/>
      <c r="RU75" s="37"/>
      <c r="RV75" s="37"/>
      <c r="RW75" s="37"/>
      <c r="RX75" s="37"/>
      <c r="RY75" s="37"/>
      <c r="RZ75" s="37"/>
      <c r="SA75" s="37"/>
      <c r="SB75" s="37"/>
      <c r="SC75" s="37"/>
      <c r="SD75" s="37"/>
      <c r="SE75" s="37"/>
      <c r="SF75" s="37"/>
      <c r="SG75" s="37"/>
      <c r="SH75" s="37"/>
      <c r="SI75" s="37"/>
      <c r="SJ75" s="37"/>
      <c r="SK75" s="37"/>
      <c r="SL75" s="37"/>
      <c r="SM75" s="37"/>
      <c r="SN75" s="37"/>
      <c r="SO75" s="37"/>
      <c r="SP75" s="37"/>
      <c r="SQ75" s="37"/>
      <c r="SR75" s="37"/>
      <c r="SS75" s="37"/>
      <c r="ST75" s="37"/>
      <c r="SU75" s="37"/>
      <c r="SV75" s="37"/>
      <c r="SW75" s="37"/>
      <c r="SX75" s="37"/>
      <c r="SY75" s="37"/>
      <c r="SZ75" s="37"/>
      <c r="TA75" s="37"/>
      <c r="TB75" s="37"/>
      <c r="TC75" s="37"/>
      <c r="TD75" s="37"/>
      <c r="TE75" s="37"/>
      <c r="TF75" s="37"/>
      <c r="TG75" s="37"/>
      <c r="TH75" s="37"/>
      <c r="TI75" s="37"/>
      <c r="TJ75" s="37"/>
      <c r="TK75" s="37"/>
      <c r="TL75" s="37"/>
      <c r="TM75" s="37"/>
      <c r="TN75" s="37"/>
      <c r="TO75" s="37"/>
      <c r="TP75" s="37"/>
      <c r="TQ75" s="37"/>
      <c r="TR75" s="37"/>
      <c r="TS75" s="37"/>
      <c r="TT75" s="37"/>
      <c r="TU75" s="37"/>
      <c r="TV75" s="37"/>
      <c r="TW75" s="37"/>
      <c r="TX75" s="37"/>
      <c r="TY75" s="37"/>
      <c r="TZ75" s="37"/>
      <c r="UA75" s="37"/>
      <c r="UB75" s="37"/>
      <c r="UC75" s="37"/>
      <c r="UD75" s="37"/>
      <c r="UE75" s="37"/>
      <c r="UF75" s="37"/>
      <c r="UG75" s="37"/>
      <c r="UH75" s="37"/>
      <c r="UI75" s="37"/>
      <c r="UJ75" s="37"/>
      <c r="UK75" s="37"/>
      <c r="UL75" s="37"/>
      <c r="UM75" s="37"/>
      <c r="UN75" s="37"/>
      <c r="UO75" s="37"/>
      <c r="UP75" s="37"/>
      <c r="UQ75" s="37"/>
      <c r="UR75" s="37"/>
      <c r="US75" s="37"/>
      <c r="UT75" s="37"/>
      <c r="UU75" s="37"/>
      <c r="UV75" s="37"/>
      <c r="UW75" s="37"/>
      <c r="UX75" s="37"/>
      <c r="UY75" s="37"/>
      <c r="UZ75" s="37"/>
      <c r="VA75" s="37"/>
      <c r="VB75" s="37"/>
      <c r="VC75" s="37"/>
      <c r="VD75" s="37"/>
      <c r="VE75" s="37"/>
      <c r="VF75" s="37"/>
      <c r="VG75" s="37"/>
      <c r="VH75" s="37"/>
      <c r="VI75" s="37"/>
      <c r="VJ75" s="37"/>
      <c r="VK75" s="37"/>
      <c r="VL75" s="37"/>
      <c r="VM75" s="37"/>
      <c r="VN75" s="37"/>
      <c r="VO75" s="37"/>
      <c r="VP75" s="37"/>
      <c r="VQ75" s="37"/>
      <c r="VR75" s="37"/>
      <c r="VS75" s="37"/>
      <c r="VT75" s="37"/>
      <c r="VU75" s="37"/>
      <c r="VV75" s="37"/>
      <c r="VW75" s="37"/>
      <c r="VX75" s="37"/>
      <c r="VY75" s="37"/>
      <c r="VZ75" s="37"/>
      <c r="WA75" s="37"/>
      <c r="WB75" s="37"/>
      <c r="WC75" s="37"/>
      <c r="WD75" s="37"/>
      <c r="WE75" s="37"/>
      <c r="WF75" s="37"/>
      <c r="WG75" s="37"/>
      <c r="WH75" s="37"/>
      <c r="WI75" s="37"/>
      <c r="WJ75" s="37"/>
      <c r="WK75" s="37"/>
      <c r="WL75" s="37"/>
      <c r="WM75" s="37"/>
      <c r="WN75" s="37"/>
      <c r="WO75" s="37"/>
      <c r="WP75" s="37"/>
      <c r="WQ75" s="37"/>
      <c r="WR75" s="37"/>
      <c r="WS75" s="37"/>
      <c r="WT75" s="37"/>
      <c r="WU75" s="37"/>
      <c r="WV75" s="37"/>
      <c r="WW75" s="37"/>
      <c r="WX75" s="37"/>
      <c r="WY75" s="37"/>
      <c r="WZ75" s="37"/>
      <c r="XA75" s="37"/>
      <c r="XB75" s="37"/>
      <c r="XC75" s="37"/>
      <c r="XD75" s="37"/>
      <c r="XE75" s="37"/>
      <c r="XF75" s="37"/>
      <c r="XG75" s="37"/>
      <c r="XH75" s="37"/>
      <c r="XI75" s="37"/>
      <c r="XJ75" s="37"/>
      <c r="XK75" s="37"/>
      <c r="XL75" s="37"/>
      <c r="XM75" s="37"/>
      <c r="XN75" s="37"/>
      <c r="XO75" s="37"/>
      <c r="XP75" s="37"/>
      <c r="XQ75" s="37"/>
      <c r="XR75" s="37"/>
      <c r="XS75" s="37"/>
      <c r="XT75" s="37"/>
      <c r="XU75" s="37"/>
      <c r="XV75" s="37"/>
      <c r="XW75" s="37"/>
      <c r="XX75" s="37"/>
      <c r="XY75" s="37"/>
      <c r="XZ75" s="37"/>
      <c r="YA75" s="37"/>
      <c r="YB75" s="37"/>
      <c r="YC75" s="37"/>
      <c r="YD75" s="37"/>
      <c r="YE75" s="37"/>
      <c r="YF75" s="37"/>
      <c r="YG75" s="37"/>
      <c r="YH75" s="37"/>
      <c r="YI75" s="37"/>
      <c r="YJ75" s="37"/>
      <c r="YK75" s="37"/>
      <c r="YL75" s="37"/>
      <c r="YM75" s="37"/>
      <c r="YN75" s="37"/>
      <c r="YO75" s="37"/>
      <c r="YP75" s="37"/>
      <c r="YQ75" s="37"/>
      <c r="YR75" s="37"/>
      <c r="YS75" s="37"/>
      <c r="YT75" s="37"/>
      <c r="YU75" s="37"/>
      <c r="YV75" s="37"/>
      <c r="YW75" s="37"/>
      <c r="YX75" s="37"/>
      <c r="YY75" s="37"/>
      <c r="YZ75" s="37"/>
      <c r="ZA75" s="37"/>
      <c r="ZB75" s="37"/>
      <c r="ZC75" s="37"/>
      <c r="ZD75" s="37"/>
      <c r="ZE75" s="37"/>
      <c r="ZF75" s="37"/>
      <c r="ZG75" s="37"/>
      <c r="ZH75" s="37"/>
      <c r="ZI75" s="37"/>
      <c r="ZJ75" s="37"/>
      <c r="ZK75" s="37"/>
      <c r="ZL75" s="37"/>
      <c r="ZM75" s="37"/>
      <c r="ZN75" s="37"/>
      <c r="ZO75" s="37"/>
      <c r="ZP75" s="37"/>
      <c r="ZQ75" s="37"/>
      <c r="ZR75" s="37"/>
      <c r="ZS75" s="37"/>
      <c r="ZT75" s="37"/>
      <c r="ZU75" s="37"/>
      <c r="ZV75" s="37"/>
      <c r="ZW75" s="37"/>
      <c r="ZX75" s="37"/>
      <c r="ZY75" s="37"/>
      <c r="ZZ75" s="37"/>
      <c r="AAA75" s="37"/>
      <c r="AAB75" s="37"/>
      <c r="AAC75" s="37"/>
      <c r="AAD75" s="37"/>
      <c r="AAE75" s="37"/>
      <c r="AAF75" s="37"/>
      <c r="AAG75" s="37"/>
      <c r="AAH75" s="37"/>
      <c r="AAI75" s="37"/>
      <c r="AAJ75" s="37"/>
      <c r="AAK75" s="37"/>
      <c r="AAL75" s="37"/>
      <c r="AAM75" s="37"/>
      <c r="AAN75" s="37"/>
      <c r="AAO75" s="37"/>
      <c r="AAP75" s="37"/>
      <c r="AAQ75" s="37"/>
      <c r="AAR75" s="37"/>
      <c r="AAS75" s="37"/>
      <c r="AAT75" s="37"/>
      <c r="AAU75" s="37"/>
      <c r="AAV75" s="37"/>
      <c r="AAW75" s="37"/>
      <c r="AAX75" s="37"/>
      <c r="AAY75" s="37"/>
      <c r="AAZ75" s="37"/>
      <c r="ABA75" s="37"/>
      <c r="ABB75" s="37"/>
      <c r="ABC75" s="37"/>
      <c r="ABD75" s="37"/>
      <c r="ABE75" s="37"/>
      <c r="ABF75" s="37"/>
      <c r="ABG75" s="37"/>
      <c r="ABH75" s="37"/>
      <c r="ABI75" s="37"/>
      <c r="ABJ75" s="37"/>
      <c r="ABK75" s="37"/>
      <c r="ABL75" s="37"/>
      <c r="ABM75" s="37"/>
      <c r="ABN75" s="37"/>
      <c r="ABO75" s="37"/>
      <c r="ABP75" s="37"/>
      <c r="ABQ75" s="37"/>
      <c r="ABR75" s="37"/>
      <c r="ABS75" s="37"/>
      <c r="ABT75" s="37"/>
      <c r="ABU75" s="37"/>
      <c r="ABV75" s="37"/>
      <c r="ABW75" s="37"/>
      <c r="ABX75" s="37"/>
      <c r="ABY75" s="37"/>
      <c r="ABZ75" s="37"/>
      <c r="ACA75" s="37"/>
      <c r="ACB75" s="37"/>
      <c r="ACC75" s="37"/>
      <c r="ACD75" s="37"/>
      <c r="ACE75" s="37"/>
      <c r="ACF75" s="37"/>
      <c r="ACG75" s="37"/>
      <c r="ACH75" s="37"/>
      <c r="ACI75" s="37"/>
      <c r="ACJ75" s="37"/>
      <c r="ACK75" s="37"/>
      <c r="ACL75" s="37"/>
      <c r="ACM75" s="37"/>
      <c r="ACN75" s="37"/>
      <c r="ACO75" s="37"/>
      <c r="ACP75" s="37"/>
      <c r="ACQ75" s="37"/>
      <c r="ACR75" s="37"/>
      <c r="ACS75" s="37"/>
      <c r="ACT75" s="37"/>
      <c r="ACU75" s="37"/>
      <c r="ACV75" s="37"/>
      <c r="ACW75" s="37"/>
      <c r="ACX75" s="37"/>
      <c r="ACY75" s="37"/>
      <c r="ACZ75" s="37"/>
      <c r="ADA75" s="37"/>
      <c r="ADB75" s="37"/>
      <c r="ADC75" s="37"/>
      <c r="ADD75" s="37"/>
      <c r="ADE75" s="37"/>
      <c r="ADF75" s="37"/>
      <c r="ADG75" s="37"/>
      <c r="ADH75" s="37"/>
      <c r="ADI75" s="37"/>
      <c r="ADJ75" s="37"/>
      <c r="ADK75" s="37"/>
      <c r="ADL75" s="37"/>
      <c r="ADM75" s="37"/>
      <c r="ADN75" s="37"/>
      <c r="ADO75" s="37"/>
      <c r="ADP75" s="37"/>
      <c r="ADQ75" s="37"/>
      <c r="ADR75" s="37"/>
      <c r="ADS75" s="37"/>
      <c r="ADT75" s="37"/>
      <c r="ADU75" s="37"/>
      <c r="ADV75" s="37"/>
      <c r="ADW75" s="37"/>
      <c r="ADX75" s="37"/>
      <c r="ADY75" s="37"/>
      <c r="ADZ75" s="37"/>
      <c r="AEA75" s="37"/>
      <c r="AEB75" s="37"/>
      <c r="AEC75" s="37"/>
      <c r="AED75" s="37"/>
      <c r="AEE75" s="37"/>
      <c r="AEF75" s="37"/>
      <c r="AEG75" s="37"/>
      <c r="AEH75" s="37"/>
      <c r="AEI75" s="37"/>
      <c r="AEJ75" s="37"/>
      <c r="AEK75" s="37"/>
      <c r="AEL75" s="37"/>
      <c r="AEM75" s="37"/>
      <c r="AEN75" s="37"/>
      <c r="AEO75" s="37"/>
      <c r="AEP75" s="37"/>
      <c r="AEQ75" s="37"/>
      <c r="AER75" s="37"/>
      <c r="AES75" s="37"/>
      <c r="AET75" s="37"/>
      <c r="AEU75" s="37"/>
      <c r="AEV75" s="37"/>
      <c r="AEW75" s="37"/>
      <c r="AEX75" s="37"/>
      <c r="AEY75" s="37"/>
      <c r="AEZ75" s="37"/>
      <c r="AFA75" s="37"/>
      <c r="AFB75" s="37"/>
      <c r="AFC75" s="37"/>
      <c r="AFD75" s="37"/>
      <c r="AFE75" s="37"/>
      <c r="AFF75" s="37"/>
      <c r="AFG75" s="37"/>
      <c r="AFH75" s="37"/>
      <c r="AFI75" s="37"/>
      <c r="AFJ75" s="37"/>
      <c r="AFK75" s="37"/>
      <c r="AFL75" s="37"/>
      <c r="AFM75" s="37"/>
      <c r="AFN75" s="37"/>
      <c r="AFO75" s="37"/>
      <c r="AFP75" s="37"/>
      <c r="AFQ75" s="37"/>
      <c r="AFR75" s="37"/>
      <c r="AFS75" s="37"/>
      <c r="AFT75" s="37"/>
      <c r="AFU75" s="37"/>
      <c r="AFV75" s="37"/>
      <c r="AFW75" s="37"/>
      <c r="AFX75" s="37"/>
      <c r="AFY75" s="37"/>
      <c r="AFZ75" s="37"/>
      <c r="AGA75" s="37"/>
      <c r="AGB75" s="37"/>
      <c r="AGC75" s="37"/>
      <c r="AGD75" s="37"/>
      <c r="AGE75" s="37"/>
      <c r="AGF75" s="37"/>
      <c r="AGG75" s="37"/>
      <c r="AGH75" s="37"/>
      <c r="AGI75" s="37"/>
      <c r="AGJ75" s="37"/>
      <c r="AGK75" s="37"/>
      <c r="AGL75" s="37"/>
      <c r="AGM75" s="37"/>
      <c r="AGN75" s="37"/>
      <c r="AGO75" s="37"/>
      <c r="AGP75" s="37"/>
      <c r="AGQ75" s="37"/>
      <c r="AGR75" s="37"/>
      <c r="AGS75" s="37"/>
      <c r="AGT75" s="37"/>
      <c r="AGU75" s="37"/>
      <c r="AGV75" s="37"/>
      <c r="AGW75" s="37"/>
      <c r="AGX75" s="37"/>
      <c r="AGY75" s="37"/>
      <c r="AGZ75" s="37"/>
      <c r="AHA75" s="37"/>
      <c r="AHB75" s="37"/>
      <c r="AHC75" s="37"/>
      <c r="AHD75" s="37"/>
      <c r="AHE75" s="37"/>
      <c r="AHF75" s="37"/>
      <c r="AHG75" s="37"/>
      <c r="AHH75" s="37"/>
      <c r="AHI75" s="37"/>
      <c r="AHJ75" s="37"/>
      <c r="AHK75" s="37"/>
      <c r="AHL75" s="37"/>
      <c r="AHM75" s="37"/>
      <c r="AHN75" s="37"/>
      <c r="AHO75" s="37"/>
      <c r="AHP75" s="37"/>
      <c r="AHQ75" s="37"/>
      <c r="AHR75" s="37"/>
      <c r="AHS75" s="37"/>
      <c r="AHT75" s="37"/>
      <c r="AHU75" s="37"/>
      <c r="AHV75" s="37"/>
      <c r="AHW75" s="37"/>
      <c r="AHX75" s="37"/>
      <c r="AHY75" s="37"/>
      <c r="AHZ75" s="37"/>
      <c r="AIA75" s="37"/>
      <c r="AIB75" s="37"/>
      <c r="AIC75" s="37"/>
      <c r="AID75" s="37"/>
      <c r="AIE75" s="37"/>
      <c r="AIF75" s="37"/>
      <c r="AIG75" s="37"/>
      <c r="AIH75" s="37"/>
      <c r="AII75" s="37"/>
      <c r="AIJ75" s="37"/>
      <c r="AIK75" s="37"/>
      <c r="AIL75" s="37"/>
      <c r="AIM75" s="37"/>
      <c r="AIN75" s="37"/>
      <c r="AIO75" s="37"/>
      <c r="AIP75" s="37"/>
      <c r="AIQ75" s="37"/>
      <c r="AIR75" s="37"/>
      <c r="AIS75" s="37"/>
      <c r="AIT75" s="37"/>
      <c r="AIU75" s="37"/>
      <c r="AIV75" s="37"/>
      <c r="AIW75" s="37"/>
      <c r="AIX75" s="37"/>
      <c r="AIY75" s="37"/>
      <c r="AIZ75" s="37"/>
      <c r="AJA75" s="37"/>
      <c r="AJB75" s="37"/>
      <c r="AJC75" s="37"/>
      <c r="AJD75" s="37"/>
      <c r="AJE75" s="37"/>
      <c r="AJF75" s="37"/>
      <c r="AJG75" s="37"/>
      <c r="AJH75" s="37"/>
      <c r="AJI75" s="37"/>
      <c r="AJJ75" s="37"/>
      <c r="AJK75" s="37"/>
      <c r="AJL75" s="37"/>
      <c r="AJM75" s="37"/>
      <c r="AJN75" s="37"/>
      <c r="AJO75" s="37"/>
      <c r="AJP75" s="37"/>
      <c r="AJQ75" s="37"/>
      <c r="AJR75" s="37"/>
      <c r="AJS75" s="37"/>
      <c r="AJT75" s="37"/>
      <c r="AJU75" s="37"/>
      <c r="AJV75" s="37"/>
      <c r="AJW75" s="37"/>
      <c r="AJX75" s="37"/>
      <c r="AJY75" s="37"/>
      <c r="AJZ75" s="37"/>
      <c r="AKA75" s="37"/>
      <c r="AKB75" s="37"/>
      <c r="AKC75" s="37"/>
      <c r="AKD75" s="37"/>
      <c r="AKE75" s="37"/>
      <c r="AKF75" s="37"/>
      <c r="AKG75" s="37"/>
      <c r="AKH75" s="37"/>
      <c r="AKI75" s="37"/>
      <c r="AKJ75" s="37"/>
      <c r="AKK75" s="37"/>
      <c r="AKL75" s="37"/>
      <c r="AKM75" s="37"/>
      <c r="AKN75" s="37"/>
      <c r="AKO75" s="37"/>
      <c r="AKP75" s="37"/>
      <c r="AKQ75" s="37"/>
      <c r="AKR75" s="37"/>
      <c r="AKS75" s="37"/>
      <c r="AKT75" s="37"/>
      <c r="AKU75" s="37"/>
      <c r="AKV75" s="37"/>
      <c r="AKW75" s="37"/>
      <c r="AKX75" s="37"/>
      <c r="AKY75" s="37"/>
      <c r="AKZ75" s="37"/>
      <c r="ALA75" s="37"/>
      <c r="ALB75" s="37"/>
      <c r="ALC75" s="37"/>
      <c r="ALD75" s="37"/>
      <c r="ALE75" s="37"/>
      <c r="ALF75" s="37"/>
      <c r="ALG75" s="37"/>
      <c r="ALH75" s="37"/>
      <c r="ALI75" s="37"/>
      <c r="ALJ75" s="37"/>
      <c r="ALK75" s="37"/>
      <c r="ALL75" s="37"/>
      <c r="ALM75" s="37"/>
      <c r="ALN75" s="37"/>
      <c r="ALO75" s="37"/>
      <c r="ALP75" s="37"/>
      <c r="ALQ75" s="37"/>
      <c r="ALR75" s="37"/>
      <c r="ALS75" s="37"/>
      <c r="ALT75" s="37"/>
      <c r="ALU75" s="37"/>
      <c r="ALV75" s="37"/>
      <c r="ALW75" s="37"/>
      <c r="ALX75" s="37"/>
      <c r="ALY75" s="37"/>
      <c r="ALZ75" s="37"/>
      <c r="AMA75" s="37"/>
      <c r="AMB75" s="37"/>
      <c r="AMC75" s="37"/>
      <c r="AMD75" s="37"/>
      <c r="AME75" s="37"/>
      <c r="AMF75" s="37"/>
      <c r="AMG75" s="37"/>
      <c r="AMH75" s="37"/>
      <c r="AMI75" s="37"/>
      <c r="AMJ75" s="37"/>
      <c r="AMK75" s="37"/>
    </row>
    <row r="76" spans="1:1025" s="36" customFormat="1" ht="15.75" x14ac:dyDescent="0.25">
      <c r="A76" s="199" t="s">
        <v>158</v>
      </c>
      <c r="B76" s="208"/>
      <c r="C76" s="208"/>
      <c r="D76" s="208"/>
      <c r="E76" s="209"/>
      <c r="F76" s="210"/>
      <c r="G76" s="211"/>
      <c r="H76" s="208"/>
      <c r="I76" s="208"/>
      <c r="J76" s="208"/>
      <c r="K76" s="205"/>
      <c r="L76" s="139"/>
      <c r="M76" s="190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  <c r="IW76" s="37"/>
      <c r="IX76" s="37"/>
      <c r="IY76" s="37"/>
      <c r="IZ76" s="37"/>
      <c r="JA76" s="37"/>
      <c r="JB76" s="37"/>
      <c r="JC76" s="37"/>
      <c r="JD76" s="37"/>
      <c r="JE76" s="37"/>
      <c r="JF76" s="37"/>
      <c r="JG76" s="37"/>
      <c r="JH76" s="37"/>
      <c r="JI76" s="37"/>
      <c r="JJ76" s="37"/>
      <c r="JK76" s="37"/>
      <c r="JL76" s="37"/>
      <c r="JM76" s="37"/>
      <c r="JN76" s="37"/>
      <c r="JO76" s="37"/>
      <c r="JP76" s="37"/>
      <c r="JQ76" s="37"/>
      <c r="JR76" s="37"/>
      <c r="JS76" s="37"/>
      <c r="JT76" s="37"/>
      <c r="JU76" s="37"/>
      <c r="JV76" s="37"/>
      <c r="JW76" s="37"/>
      <c r="JX76" s="37"/>
      <c r="JY76" s="37"/>
      <c r="JZ76" s="37"/>
      <c r="KA76" s="37"/>
      <c r="KB76" s="37"/>
      <c r="KC76" s="37"/>
      <c r="KD76" s="37"/>
      <c r="KE76" s="37"/>
      <c r="KF76" s="37"/>
      <c r="KG76" s="37"/>
      <c r="KH76" s="37"/>
      <c r="KI76" s="37"/>
      <c r="KJ76" s="37"/>
      <c r="KK76" s="37"/>
      <c r="KL76" s="37"/>
      <c r="KM76" s="37"/>
      <c r="KN76" s="37"/>
      <c r="KO76" s="37"/>
      <c r="KP76" s="37"/>
      <c r="KQ76" s="37"/>
      <c r="KR76" s="37"/>
      <c r="KS76" s="37"/>
      <c r="KT76" s="37"/>
      <c r="KU76" s="37"/>
      <c r="KV76" s="37"/>
      <c r="KW76" s="37"/>
      <c r="KX76" s="37"/>
      <c r="KY76" s="37"/>
      <c r="KZ76" s="37"/>
      <c r="LA76" s="37"/>
      <c r="LB76" s="37"/>
      <c r="LC76" s="37"/>
      <c r="LD76" s="37"/>
      <c r="LE76" s="37"/>
      <c r="LF76" s="37"/>
      <c r="LG76" s="37"/>
      <c r="LH76" s="37"/>
      <c r="LI76" s="37"/>
      <c r="LJ76" s="37"/>
      <c r="LK76" s="37"/>
      <c r="LL76" s="37"/>
      <c r="LM76" s="37"/>
      <c r="LN76" s="37"/>
      <c r="LO76" s="37"/>
      <c r="LP76" s="37"/>
      <c r="LQ76" s="37"/>
      <c r="LR76" s="37"/>
      <c r="LS76" s="37"/>
      <c r="LT76" s="37"/>
      <c r="LU76" s="37"/>
      <c r="LV76" s="37"/>
      <c r="LW76" s="37"/>
      <c r="LX76" s="37"/>
      <c r="LY76" s="37"/>
      <c r="LZ76" s="37"/>
      <c r="MA76" s="37"/>
      <c r="MB76" s="37"/>
      <c r="MC76" s="37"/>
      <c r="MD76" s="37"/>
      <c r="ME76" s="37"/>
      <c r="MF76" s="37"/>
      <c r="MG76" s="37"/>
      <c r="MH76" s="37"/>
      <c r="MI76" s="37"/>
      <c r="MJ76" s="37"/>
      <c r="MK76" s="37"/>
      <c r="ML76" s="37"/>
      <c r="MM76" s="37"/>
      <c r="MN76" s="37"/>
      <c r="MO76" s="37"/>
      <c r="MP76" s="37"/>
      <c r="MQ76" s="37"/>
      <c r="MR76" s="37"/>
      <c r="MS76" s="37"/>
      <c r="MT76" s="37"/>
      <c r="MU76" s="37"/>
      <c r="MV76" s="37"/>
      <c r="MW76" s="37"/>
      <c r="MX76" s="37"/>
      <c r="MY76" s="37"/>
      <c r="MZ76" s="37"/>
      <c r="NA76" s="37"/>
      <c r="NB76" s="37"/>
      <c r="NC76" s="37"/>
      <c r="ND76" s="37"/>
      <c r="NE76" s="37"/>
      <c r="NF76" s="37"/>
      <c r="NG76" s="37"/>
      <c r="NH76" s="37"/>
      <c r="NI76" s="37"/>
      <c r="NJ76" s="37"/>
      <c r="NK76" s="37"/>
      <c r="NL76" s="37"/>
      <c r="NM76" s="37"/>
      <c r="NN76" s="37"/>
      <c r="NO76" s="37"/>
      <c r="NP76" s="37"/>
      <c r="NQ76" s="37"/>
      <c r="NR76" s="37"/>
      <c r="NS76" s="37"/>
      <c r="NT76" s="37"/>
      <c r="NU76" s="37"/>
      <c r="NV76" s="37"/>
      <c r="NW76" s="37"/>
      <c r="NX76" s="37"/>
      <c r="NY76" s="37"/>
      <c r="NZ76" s="37"/>
      <c r="OA76" s="37"/>
      <c r="OB76" s="37"/>
      <c r="OC76" s="37"/>
      <c r="OD76" s="37"/>
      <c r="OE76" s="37"/>
      <c r="OF76" s="37"/>
      <c r="OG76" s="37"/>
      <c r="OH76" s="37"/>
      <c r="OI76" s="37"/>
      <c r="OJ76" s="37"/>
      <c r="OK76" s="37"/>
      <c r="OL76" s="37"/>
      <c r="OM76" s="37"/>
      <c r="ON76" s="37"/>
      <c r="OO76" s="37"/>
      <c r="OP76" s="37"/>
      <c r="OQ76" s="37"/>
      <c r="OR76" s="37"/>
      <c r="OS76" s="37"/>
      <c r="OT76" s="37"/>
      <c r="OU76" s="37"/>
      <c r="OV76" s="37"/>
      <c r="OW76" s="37"/>
      <c r="OX76" s="37"/>
      <c r="OY76" s="37"/>
      <c r="OZ76" s="37"/>
      <c r="PA76" s="37"/>
      <c r="PB76" s="37"/>
      <c r="PC76" s="37"/>
      <c r="PD76" s="37"/>
      <c r="PE76" s="37"/>
      <c r="PF76" s="37"/>
      <c r="PG76" s="37"/>
      <c r="PH76" s="37"/>
      <c r="PI76" s="37"/>
      <c r="PJ76" s="37"/>
      <c r="PK76" s="37"/>
      <c r="PL76" s="37"/>
      <c r="PM76" s="37"/>
      <c r="PN76" s="37"/>
      <c r="PO76" s="37"/>
      <c r="PP76" s="37"/>
      <c r="PQ76" s="37"/>
      <c r="PR76" s="37"/>
      <c r="PS76" s="37"/>
      <c r="PT76" s="37"/>
      <c r="PU76" s="37"/>
      <c r="PV76" s="37"/>
      <c r="PW76" s="37"/>
      <c r="PX76" s="37"/>
      <c r="PY76" s="37"/>
      <c r="PZ76" s="37"/>
      <c r="QA76" s="37"/>
      <c r="QB76" s="37"/>
      <c r="QC76" s="37"/>
      <c r="QD76" s="37"/>
      <c r="QE76" s="37"/>
      <c r="QF76" s="37"/>
      <c r="QG76" s="37"/>
      <c r="QH76" s="37"/>
      <c r="QI76" s="37"/>
      <c r="QJ76" s="37"/>
      <c r="QK76" s="37"/>
      <c r="QL76" s="37"/>
      <c r="QM76" s="37"/>
      <c r="QN76" s="37"/>
      <c r="QO76" s="37"/>
      <c r="QP76" s="37"/>
      <c r="QQ76" s="37"/>
      <c r="QR76" s="37"/>
      <c r="QS76" s="37"/>
      <c r="QT76" s="37"/>
      <c r="QU76" s="37"/>
      <c r="QV76" s="37"/>
      <c r="QW76" s="37"/>
      <c r="QX76" s="37"/>
      <c r="QY76" s="37"/>
      <c r="QZ76" s="37"/>
      <c r="RA76" s="37"/>
      <c r="RB76" s="37"/>
      <c r="RC76" s="37"/>
      <c r="RD76" s="37"/>
      <c r="RE76" s="37"/>
      <c r="RF76" s="37"/>
      <c r="RG76" s="37"/>
      <c r="RH76" s="37"/>
      <c r="RI76" s="37"/>
      <c r="RJ76" s="37"/>
      <c r="RK76" s="37"/>
      <c r="RL76" s="37"/>
      <c r="RM76" s="37"/>
      <c r="RN76" s="37"/>
      <c r="RO76" s="37"/>
      <c r="RP76" s="37"/>
      <c r="RQ76" s="37"/>
      <c r="RR76" s="37"/>
      <c r="RS76" s="37"/>
      <c r="RT76" s="37"/>
      <c r="RU76" s="37"/>
      <c r="RV76" s="37"/>
      <c r="RW76" s="37"/>
      <c r="RX76" s="37"/>
      <c r="RY76" s="37"/>
      <c r="RZ76" s="37"/>
      <c r="SA76" s="37"/>
      <c r="SB76" s="37"/>
      <c r="SC76" s="37"/>
      <c r="SD76" s="37"/>
      <c r="SE76" s="37"/>
      <c r="SF76" s="37"/>
      <c r="SG76" s="37"/>
      <c r="SH76" s="37"/>
      <c r="SI76" s="37"/>
      <c r="SJ76" s="37"/>
      <c r="SK76" s="37"/>
      <c r="SL76" s="37"/>
      <c r="SM76" s="37"/>
      <c r="SN76" s="37"/>
      <c r="SO76" s="37"/>
      <c r="SP76" s="37"/>
      <c r="SQ76" s="37"/>
      <c r="SR76" s="37"/>
      <c r="SS76" s="37"/>
      <c r="ST76" s="37"/>
      <c r="SU76" s="37"/>
      <c r="SV76" s="37"/>
      <c r="SW76" s="37"/>
      <c r="SX76" s="37"/>
      <c r="SY76" s="37"/>
      <c r="SZ76" s="37"/>
      <c r="TA76" s="37"/>
      <c r="TB76" s="37"/>
      <c r="TC76" s="37"/>
      <c r="TD76" s="37"/>
      <c r="TE76" s="37"/>
      <c r="TF76" s="37"/>
      <c r="TG76" s="37"/>
      <c r="TH76" s="37"/>
      <c r="TI76" s="37"/>
      <c r="TJ76" s="37"/>
      <c r="TK76" s="37"/>
      <c r="TL76" s="37"/>
      <c r="TM76" s="37"/>
      <c r="TN76" s="37"/>
      <c r="TO76" s="37"/>
      <c r="TP76" s="37"/>
      <c r="TQ76" s="37"/>
      <c r="TR76" s="37"/>
      <c r="TS76" s="37"/>
      <c r="TT76" s="37"/>
      <c r="TU76" s="37"/>
      <c r="TV76" s="37"/>
      <c r="TW76" s="37"/>
      <c r="TX76" s="37"/>
      <c r="TY76" s="37"/>
      <c r="TZ76" s="37"/>
      <c r="UA76" s="37"/>
      <c r="UB76" s="37"/>
      <c r="UC76" s="37"/>
      <c r="UD76" s="37"/>
      <c r="UE76" s="37"/>
      <c r="UF76" s="37"/>
      <c r="UG76" s="37"/>
      <c r="UH76" s="37"/>
      <c r="UI76" s="37"/>
      <c r="UJ76" s="37"/>
      <c r="UK76" s="37"/>
      <c r="UL76" s="37"/>
      <c r="UM76" s="37"/>
      <c r="UN76" s="37"/>
      <c r="UO76" s="37"/>
      <c r="UP76" s="37"/>
      <c r="UQ76" s="37"/>
      <c r="UR76" s="37"/>
      <c r="US76" s="37"/>
      <c r="UT76" s="37"/>
      <c r="UU76" s="37"/>
      <c r="UV76" s="37"/>
      <c r="UW76" s="37"/>
      <c r="UX76" s="37"/>
      <c r="UY76" s="37"/>
      <c r="UZ76" s="37"/>
      <c r="VA76" s="37"/>
      <c r="VB76" s="37"/>
      <c r="VC76" s="37"/>
      <c r="VD76" s="37"/>
      <c r="VE76" s="37"/>
      <c r="VF76" s="37"/>
      <c r="VG76" s="37"/>
      <c r="VH76" s="37"/>
      <c r="VI76" s="37"/>
      <c r="VJ76" s="37"/>
      <c r="VK76" s="37"/>
      <c r="VL76" s="37"/>
      <c r="VM76" s="37"/>
      <c r="VN76" s="37"/>
      <c r="VO76" s="37"/>
      <c r="VP76" s="37"/>
      <c r="VQ76" s="37"/>
      <c r="VR76" s="37"/>
      <c r="VS76" s="37"/>
      <c r="VT76" s="37"/>
      <c r="VU76" s="37"/>
      <c r="VV76" s="37"/>
      <c r="VW76" s="37"/>
      <c r="VX76" s="37"/>
      <c r="VY76" s="37"/>
      <c r="VZ76" s="37"/>
      <c r="WA76" s="37"/>
      <c r="WB76" s="37"/>
      <c r="WC76" s="37"/>
      <c r="WD76" s="37"/>
      <c r="WE76" s="37"/>
      <c r="WF76" s="37"/>
      <c r="WG76" s="37"/>
      <c r="WH76" s="37"/>
      <c r="WI76" s="37"/>
      <c r="WJ76" s="37"/>
      <c r="WK76" s="37"/>
      <c r="WL76" s="37"/>
      <c r="WM76" s="37"/>
      <c r="WN76" s="37"/>
      <c r="WO76" s="37"/>
      <c r="WP76" s="37"/>
      <c r="WQ76" s="37"/>
      <c r="WR76" s="37"/>
      <c r="WS76" s="37"/>
      <c r="WT76" s="37"/>
      <c r="WU76" s="37"/>
      <c r="WV76" s="37"/>
      <c r="WW76" s="37"/>
      <c r="WX76" s="37"/>
      <c r="WY76" s="37"/>
      <c r="WZ76" s="37"/>
      <c r="XA76" s="37"/>
      <c r="XB76" s="37"/>
      <c r="XC76" s="37"/>
      <c r="XD76" s="37"/>
      <c r="XE76" s="37"/>
      <c r="XF76" s="37"/>
      <c r="XG76" s="37"/>
      <c r="XH76" s="37"/>
      <c r="XI76" s="37"/>
      <c r="XJ76" s="37"/>
      <c r="XK76" s="37"/>
      <c r="XL76" s="37"/>
      <c r="XM76" s="37"/>
      <c r="XN76" s="37"/>
      <c r="XO76" s="37"/>
      <c r="XP76" s="37"/>
      <c r="XQ76" s="37"/>
      <c r="XR76" s="37"/>
      <c r="XS76" s="37"/>
      <c r="XT76" s="37"/>
      <c r="XU76" s="37"/>
      <c r="XV76" s="37"/>
      <c r="XW76" s="37"/>
      <c r="XX76" s="37"/>
      <c r="XY76" s="37"/>
      <c r="XZ76" s="37"/>
      <c r="YA76" s="37"/>
      <c r="YB76" s="37"/>
      <c r="YC76" s="37"/>
      <c r="YD76" s="37"/>
      <c r="YE76" s="37"/>
      <c r="YF76" s="37"/>
      <c r="YG76" s="37"/>
      <c r="YH76" s="37"/>
      <c r="YI76" s="37"/>
      <c r="YJ76" s="37"/>
      <c r="YK76" s="37"/>
      <c r="YL76" s="37"/>
      <c r="YM76" s="37"/>
      <c r="YN76" s="37"/>
      <c r="YO76" s="37"/>
      <c r="YP76" s="37"/>
      <c r="YQ76" s="37"/>
      <c r="YR76" s="37"/>
      <c r="YS76" s="37"/>
      <c r="YT76" s="37"/>
      <c r="YU76" s="37"/>
      <c r="YV76" s="37"/>
      <c r="YW76" s="37"/>
      <c r="YX76" s="37"/>
      <c r="YY76" s="37"/>
      <c r="YZ76" s="37"/>
      <c r="ZA76" s="37"/>
      <c r="ZB76" s="37"/>
      <c r="ZC76" s="37"/>
      <c r="ZD76" s="37"/>
      <c r="ZE76" s="37"/>
      <c r="ZF76" s="37"/>
      <c r="ZG76" s="37"/>
      <c r="ZH76" s="37"/>
      <c r="ZI76" s="37"/>
      <c r="ZJ76" s="37"/>
      <c r="ZK76" s="37"/>
      <c r="ZL76" s="37"/>
      <c r="ZM76" s="37"/>
      <c r="ZN76" s="37"/>
      <c r="ZO76" s="37"/>
      <c r="ZP76" s="37"/>
      <c r="ZQ76" s="37"/>
      <c r="ZR76" s="37"/>
      <c r="ZS76" s="37"/>
      <c r="ZT76" s="37"/>
      <c r="ZU76" s="37"/>
      <c r="ZV76" s="37"/>
      <c r="ZW76" s="37"/>
      <c r="ZX76" s="37"/>
      <c r="ZY76" s="37"/>
      <c r="ZZ76" s="37"/>
      <c r="AAA76" s="37"/>
      <c r="AAB76" s="37"/>
      <c r="AAC76" s="37"/>
      <c r="AAD76" s="37"/>
      <c r="AAE76" s="37"/>
      <c r="AAF76" s="37"/>
      <c r="AAG76" s="37"/>
      <c r="AAH76" s="37"/>
      <c r="AAI76" s="37"/>
      <c r="AAJ76" s="37"/>
      <c r="AAK76" s="37"/>
      <c r="AAL76" s="37"/>
      <c r="AAM76" s="37"/>
      <c r="AAN76" s="37"/>
      <c r="AAO76" s="37"/>
      <c r="AAP76" s="37"/>
      <c r="AAQ76" s="37"/>
      <c r="AAR76" s="37"/>
      <c r="AAS76" s="37"/>
      <c r="AAT76" s="37"/>
      <c r="AAU76" s="37"/>
      <c r="AAV76" s="37"/>
      <c r="AAW76" s="37"/>
      <c r="AAX76" s="37"/>
      <c r="AAY76" s="37"/>
      <c r="AAZ76" s="37"/>
      <c r="ABA76" s="37"/>
      <c r="ABB76" s="37"/>
      <c r="ABC76" s="37"/>
      <c r="ABD76" s="37"/>
      <c r="ABE76" s="37"/>
      <c r="ABF76" s="37"/>
      <c r="ABG76" s="37"/>
      <c r="ABH76" s="37"/>
      <c r="ABI76" s="37"/>
      <c r="ABJ76" s="37"/>
      <c r="ABK76" s="37"/>
      <c r="ABL76" s="37"/>
      <c r="ABM76" s="37"/>
      <c r="ABN76" s="37"/>
      <c r="ABO76" s="37"/>
      <c r="ABP76" s="37"/>
      <c r="ABQ76" s="37"/>
      <c r="ABR76" s="37"/>
      <c r="ABS76" s="37"/>
      <c r="ABT76" s="37"/>
      <c r="ABU76" s="37"/>
      <c r="ABV76" s="37"/>
      <c r="ABW76" s="37"/>
      <c r="ABX76" s="37"/>
      <c r="ABY76" s="37"/>
      <c r="ABZ76" s="37"/>
      <c r="ACA76" s="37"/>
      <c r="ACB76" s="37"/>
      <c r="ACC76" s="37"/>
      <c r="ACD76" s="37"/>
      <c r="ACE76" s="37"/>
      <c r="ACF76" s="37"/>
      <c r="ACG76" s="37"/>
      <c r="ACH76" s="37"/>
      <c r="ACI76" s="37"/>
      <c r="ACJ76" s="37"/>
      <c r="ACK76" s="37"/>
      <c r="ACL76" s="37"/>
      <c r="ACM76" s="37"/>
      <c r="ACN76" s="37"/>
      <c r="ACO76" s="37"/>
      <c r="ACP76" s="37"/>
      <c r="ACQ76" s="37"/>
      <c r="ACR76" s="37"/>
      <c r="ACS76" s="37"/>
      <c r="ACT76" s="37"/>
      <c r="ACU76" s="37"/>
      <c r="ACV76" s="37"/>
      <c r="ACW76" s="37"/>
      <c r="ACX76" s="37"/>
      <c r="ACY76" s="37"/>
      <c r="ACZ76" s="37"/>
      <c r="ADA76" s="37"/>
      <c r="ADB76" s="37"/>
      <c r="ADC76" s="37"/>
      <c r="ADD76" s="37"/>
      <c r="ADE76" s="37"/>
      <c r="ADF76" s="37"/>
      <c r="ADG76" s="37"/>
      <c r="ADH76" s="37"/>
      <c r="ADI76" s="37"/>
      <c r="ADJ76" s="37"/>
      <c r="ADK76" s="37"/>
      <c r="ADL76" s="37"/>
      <c r="ADM76" s="37"/>
      <c r="ADN76" s="37"/>
      <c r="ADO76" s="37"/>
      <c r="ADP76" s="37"/>
      <c r="ADQ76" s="37"/>
      <c r="ADR76" s="37"/>
      <c r="ADS76" s="37"/>
      <c r="ADT76" s="37"/>
      <c r="ADU76" s="37"/>
      <c r="ADV76" s="37"/>
      <c r="ADW76" s="37"/>
      <c r="ADX76" s="37"/>
      <c r="ADY76" s="37"/>
      <c r="ADZ76" s="37"/>
      <c r="AEA76" s="37"/>
      <c r="AEB76" s="37"/>
      <c r="AEC76" s="37"/>
      <c r="AED76" s="37"/>
      <c r="AEE76" s="37"/>
      <c r="AEF76" s="37"/>
      <c r="AEG76" s="37"/>
      <c r="AEH76" s="37"/>
      <c r="AEI76" s="37"/>
      <c r="AEJ76" s="37"/>
      <c r="AEK76" s="37"/>
      <c r="AEL76" s="37"/>
      <c r="AEM76" s="37"/>
      <c r="AEN76" s="37"/>
      <c r="AEO76" s="37"/>
      <c r="AEP76" s="37"/>
      <c r="AEQ76" s="37"/>
      <c r="AER76" s="37"/>
      <c r="AES76" s="37"/>
      <c r="AET76" s="37"/>
      <c r="AEU76" s="37"/>
      <c r="AEV76" s="37"/>
      <c r="AEW76" s="37"/>
      <c r="AEX76" s="37"/>
      <c r="AEY76" s="37"/>
      <c r="AEZ76" s="37"/>
      <c r="AFA76" s="37"/>
      <c r="AFB76" s="37"/>
      <c r="AFC76" s="37"/>
      <c r="AFD76" s="37"/>
      <c r="AFE76" s="37"/>
      <c r="AFF76" s="37"/>
      <c r="AFG76" s="37"/>
      <c r="AFH76" s="37"/>
      <c r="AFI76" s="37"/>
      <c r="AFJ76" s="37"/>
      <c r="AFK76" s="37"/>
      <c r="AFL76" s="37"/>
      <c r="AFM76" s="37"/>
      <c r="AFN76" s="37"/>
      <c r="AFO76" s="37"/>
      <c r="AFP76" s="37"/>
      <c r="AFQ76" s="37"/>
      <c r="AFR76" s="37"/>
      <c r="AFS76" s="37"/>
      <c r="AFT76" s="37"/>
      <c r="AFU76" s="37"/>
      <c r="AFV76" s="37"/>
      <c r="AFW76" s="37"/>
      <c r="AFX76" s="37"/>
      <c r="AFY76" s="37"/>
      <c r="AFZ76" s="37"/>
      <c r="AGA76" s="37"/>
      <c r="AGB76" s="37"/>
      <c r="AGC76" s="37"/>
      <c r="AGD76" s="37"/>
      <c r="AGE76" s="37"/>
      <c r="AGF76" s="37"/>
      <c r="AGG76" s="37"/>
      <c r="AGH76" s="37"/>
      <c r="AGI76" s="37"/>
      <c r="AGJ76" s="37"/>
      <c r="AGK76" s="37"/>
      <c r="AGL76" s="37"/>
      <c r="AGM76" s="37"/>
      <c r="AGN76" s="37"/>
      <c r="AGO76" s="37"/>
      <c r="AGP76" s="37"/>
      <c r="AGQ76" s="37"/>
      <c r="AGR76" s="37"/>
      <c r="AGS76" s="37"/>
      <c r="AGT76" s="37"/>
      <c r="AGU76" s="37"/>
      <c r="AGV76" s="37"/>
      <c r="AGW76" s="37"/>
      <c r="AGX76" s="37"/>
      <c r="AGY76" s="37"/>
      <c r="AGZ76" s="37"/>
      <c r="AHA76" s="37"/>
      <c r="AHB76" s="37"/>
      <c r="AHC76" s="37"/>
      <c r="AHD76" s="37"/>
      <c r="AHE76" s="37"/>
      <c r="AHF76" s="37"/>
      <c r="AHG76" s="37"/>
      <c r="AHH76" s="37"/>
      <c r="AHI76" s="37"/>
      <c r="AHJ76" s="37"/>
      <c r="AHK76" s="37"/>
      <c r="AHL76" s="37"/>
      <c r="AHM76" s="37"/>
      <c r="AHN76" s="37"/>
      <c r="AHO76" s="37"/>
      <c r="AHP76" s="37"/>
      <c r="AHQ76" s="37"/>
      <c r="AHR76" s="37"/>
      <c r="AHS76" s="37"/>
      <c r="AHT76" s="37"/>
      <c r="AHU76" s="37"/>
      <c r="AHV76" s="37"/>
      <c r="AHW76" s="37"/>
      <c r="AHX76" s="37"/>
      <c r="AHY76" s="37"/>
      <c r="AHZ76" s="37"/>
      <c r="AIA76" s="37"/>
      <c r="AIB76" s="37"/>
      <c r="AIC76" s="37"/>
      <c r="AID76" s="37"/>
      <c r="AIE76" s="37"/>
      <c r="AIF76" s="37"/>
      <c r="AIG76" s="37"/>
      <c r="AIH76" s="37"/>
      <c r="AII76" s="37"/>
      <c r="AIJ76" s="37"/>
      <c r="AIK76" s="37"/>
      <c r="AIL76" s="37"/>
      <c r="AIM76" s="37"/>
      <c r="AIN76" s="37"/>
      <c r="AIO76" s="37"/>
      <c r="AIP76" s="37"/>
      <c r="AIQ76" s="37"/>
      <c r="AIR76" s="37"/>
      <c r="AIS76" s="37"/>
      <c r="AIT76" s="37"/>
      <c r="AIU76" s="37"/>
      <c r="AIV76" s="37"/>
      <c r="AIW76" s="37"/>
      <c r="AIX76" s="37"/>
      <c r="AIY76" s="37"/>
      <c r="AIZ76" s="37"/>
      <c r="AJA76" s="37"/>
      <c r="AJB76" s="37"/>
      <c r="AJC76" s="37"/>
      <c r="AJD76" s="37"/>
      <c r="AJE76" s="37"/>
      <c r="AJF76" s="37"/>
      <c r="AJG76" s="37"/>
      <c r="AJH76" s="37"/>
      <c r="AJI76" s="37"/>
      <c r="AJJ76" s="37"/>
      <c r="AJK76" s="37"/>
      <c r="AJL76" s="37"/>
      <c r="AJM76" s="37"/>
      <c r="AJN76" s="37"/>
      <c r="AJO76" s="37"/>
      <c r="AJP76" s="37"/>
      <c r="AJQ76" s="37"/>
      <c r="AJR76" s="37"/>
      <c r="AJS76" s="37"/>
      <c r="AJT76" s="37"/>
      <c r="AJU76" s="37"/>
      <c r="AJV76" s="37"/>
      <c r="AJW76" s="37"/>
      <c r="AJX76" s="37"/>
      <c r="AJY76" s="37"/>
      <c r="AJZ76" s="37"/>
      <c r="AKA76" s="37"/>
      <c r="AKB76" s="37"/>
      <c r="AKC76" s="37"/>
      <c r="AKD76" s="37"/>
      <c r="AKE76" s="37"/>
      <c r="AKF76" s="37"/>
      <c r="AKG76" s="37"/>
      <c r="AKH76" s="37"/>
      <c r="AKI76" s="37"/>
      <c r="AKJ76" s="37"/>
      <c r="AKK76" s="37"/>
      <c r="AKL76" s="37"/>
      <c r="AKM76" s="37"/>
      <c r="AKN76" s="37"/>
      <c r="AKO76" s="37"/>
      <c r="AKP76" s="37"/>
      <c r="AKQ76" s="37"/>
      <c r="AKR76" s="37"/>
      <c r="AKS76" s="37"/>
      <c r="AKT76" s="37"/>
      <c r="AKU76" s="37"/>
      <c r="AKV76" s="37"/>
      <c r="AKW76" s="37"/>
      <c r="AKX76" s="37"/>
      <c r="AKY76" s="37"/>
      <c r="AKZ76" s="37"/>
      <c r="ALA76" s="37"/>
      <c r="ALB76" s="37"/>
      <c r="ALC76" s="37"/>
      <c r="ALD76" s="37"/>
      <c r="ALE76" s="37"/>
      <c r="ALF76" s="37"/>
      <c r="ALG76" s="37"/>
      <c r="ALH76" s="37"/>
      <c r="ALI76" s="37"/>
      <c r="ALJ76" s="37"/>
      <c r="ALK76" s="37"/>
      <c r="ALL76" s="37"/>
      <c r="ALM76" s="37"/>
      <c r="ALN76" s="37"/>
      <c r="ALO76" s="37"/>
      <c r="ALP76" s="37"/>
      <c r="ALQ76" s="37"/>
      <c r="ALR76" s="37"/>
      <c r="ALS76" s="37"/>
      <c r="ALT76" s="37"/>
      <c r="ALU76" s="37"/>
      <c r="ALV76" s="37"/>
      <c r="ALW76" s="37"/>
      <c r="ALX76" s="37"/>
      <c r="ALY76" s="37"/>
      <c r="ALZ76" s="37"/>
      <c r="AMA76" s="37"/>
      <c r="AMB76" s="37"/>
      <c r="AMC76" s="37"/>
      <c r="AMD76" s="37"/>
      <c r="AME76" s="37"/>
      <c r="AMF76" s="37"/>
      <c r="AMG76" s="37"/>
      <c r="AMH76" s="37"/>
      <c r="AMI76" s="37"/>
      <c r="AMJ76" s="37"/>
      <c r="AMK76" s="37"/>
    </row>
    <row r="77" spans="1:1025" s="36" customFormat="1" ht="15" customHeight="1" x14ac:dyDescent="0.25">
      <c r="A77" s="264"/>
      <c r="B77" s="264"/>
      <c r="C77" s="264"/>
      <c r="D77" s="264"/>
      <c r="E77" s="209"/>
      <c r="F77" s="209"/>
      <c r="G77" s="264"/>
      <c r="H77" s="264"/>
      <c r="I77" s="264"/>
      <c r="J77" s="264"/>
      <c r="K77" s="212"/>
      <c r="L77" s="195"/>
      <c r="M77" s="196"/>
      <c r="N77" s="39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  <c r="IW77" s="37"/>
      <c r="IX77" s="37"/>
      <c r="IY77" s="37"/>
      <c r="IZ77" s="37"/>
      <c r="JA77" s="37"/>
      <c r="JB77" s="37"/>
      <c r="JC77" s="37"/>
      <c r="JD77" s="37"/>
      <c r="JE77" s="37"/>
      <c r="JF77" s="37"/>
      <c r="JG77" s="37"/>
      <c r="JH77" s="37"/>
      <c r="JI77" s="37"/>
      <c r="JJ77" s="37"/>
      <c r="JK77" s="37"/>
      <c r="JL77" s="37"/>
      <c r="JM77" s="37"/>
      <c r="JN77" s="37"/>
      <c r="JO77" s="37"/>
      <c r="JP77" s="37"/>
      <c r="JQ77" s="37"/>
      <c r="JR77" s="37"/>
      <c r="JS77" s="37"/>
      <c r="JT77" s="37"/>
      <c r="JU77" s="37"/>
      <c r="JV77" s="37"/>
      <c r="JW77" s="37"/>
      <c r="JX77" s="37"/>
      <c r="JY77" s="37"/>
      <c r="JZ77" s="37"/>
      <c r="KA77" s="37"/>
      <c r="KB77" s="37"/>
      <c r="KC77" s="37"/>
      <c r="KD77" s="37"/>
      <c r="KE77" s="37"/>
      <c r="KF77" s="37"/>
      <c r="KG77" s="37"/>
      <c r="KH77" s="37"/>
      <c r="KI77" s="37"/>
      <c r="KJ77" s="37"/>
      <c r="KK77" s="37"/>
      <c r="KL77" s="37"/>
      <c r="KM77" s="37"/>
      <c r="KN77" s="37"/>
      <c r="KO77" s="37"/>
      <c r="KP77" s="37"/>
      <c r="KQ77" s="37"/>
      <c r="KR77" s="37"/>
      <c r="KS77" s="37"/>
      <c r="KT77" s="37"/>
      <c r="KU77" s="37"/>
      <c r="KV77" s="37"/>
      <c r="KW77" s="37"/>
      <c r="KX77" s="37"/>
      <c r="KY77" s="37"/>
      <c r="KZ77" s="37"/>
      <c r="LA77" s="37"/>
      <c r="LB77" s="37"/>
      <c r="LC77" s="37"/>
      <c r="LD77" s="37"/>
      <c r="LE77" s="37"/>
      <c r="LF77" s="37"/>
      <c r="LG77" s="37"/>
      <c r="LH77" s="37"/>
      <c r="LI77" s="37"/>
      <c r="LJ77" s="37"/>
      <c r="LK77" s="37"/>
      <c r="LL77" s="37"/>
      <c r="LM77" s="37"/>
      <c r="LN77" s="37"/>
      <c r="LO77" s="37"/>
      <c r="LP77" s="37"/>
      <c r="LQ77" s="37"/>
      <c r="LR77" s="37"/>
      <c r="LS77" s="37"/>
      <c r="LT77" s="37"/>
      <c r="LU77" s="37"/>
      <c r="LV77" s="37"/>
      <c r="LW77" s="37"/>
      <c r="LX77" s="37"/>
      <c r="LY77" s="37"/>
      <c r="LZ77" s="37"/>
      <c r="MA77" s="37"/>
      <c r="MB77" s="37"/>
      <c r="MC77" s="37"/>
      <c r="MD77" s="37"/>
      <c r="ME77" s="37"/>
      <c r="MF77" s="37"/>
      <c r="MG77" s="37"/>
      <c r="MH77" s="37"/>
      <c r="MI77" s="37"/>
      <c r="MJ77" s="37"/>
      <c r="MK77" s="37"/>
      <c r="ML77" s="37"/>
      <c r="MM77" s="37"/>
      <c r="MN77" s="37"/>
      <c r="MO77" s="37"/>
      <c r="MP77" s="37"/>
      <c r="MQ77" s="37"/>
      <c r="MR77" s="37"/>
      <c r="MS77" s="37"/>
      <c r="MT77" s="37"/>
      <c r="MU77" s="37"/>
      <c r="MV77" s="37"/>
      <c r="MW77" s="37"/>
      <c r="MX77" s="37"/>
      <c r="MY77" s="37"/>
      <c r="MZ77" s="37"/>
      <c r="NA77" s="37"/>
      <c r="NB77" s="37"/>
      <c r="NC77" s="37"/>
      <c r="ND77" s="37"/>
      <c r="NE77" s="37"/>
      <c r="NF77" s="37"/>
      <c r="NG77" s="37"/>
      <c r="NH77" s="37"/>
      <c r="NI77" s="37"/>
      <c r="NJ77" s="37"/>
      <c r="NK77" s="37"/>
      <c r="NL77" s="37"/>
      <c r="NM77" s="37"/>
      <c r="NN77" s="37"/>
      <c r="NO77" s="37"/>
      <c r="NP77" s="37"/>
      <c r="NQ77" s="37"/>
      <c r="NR77" s="37"/>
      <c r="NS77" s="37"/>
      <c r="NT77" s="37"/>
      <c r="NU77" s="37"/>
      <c r="NV77" s="37"/>
      <c r="NW77" s="37"/>
      <c r="NX77" s="37"/>
      <c r="NY77" s="37"/>
      <c r="NZ77" s="37"/>
      <c r="OA77" s="37"/>
      <c r="OB77" s="37"/>
      <c r="OC77" s="37"/>
      <c r="OD77" s="37"/>
      <c r="OE77" s="37"/>
      <c r="OF77" s="37"/>
      <c r="OG77" s="37"/>
      <c r="OH77" s="37"/>
      <c r="OI77" s="37"/>
      <c r="OJ77" s="37"/>
      <c r="OK77" s="37"/>
      <c r="OL77" s="37"/>
      <c r="OM77" s="37"/>
      <c r="ON77" s="37"/>
      <c r="OO77" s="37"/>
      <c r="OP77" s="37"/>
      <c r="OQ77" s="37"/>
      <c r="OR77" s="37"/>
      <c r="OS77" s="37"/>
      <c r="OT77" s="37"/>
      <c r="OU77" s="37"/>
      <c r="OV77" s="37"/>
      <c r="OW77" s="37"/>
      <c r="OX77" s="37"/>
      <c r="OY77" s="37"/>
      <c r="OZ77" s="37"/>
      <c r="PA77" s="37"/>
      <c r="PB77" s="37"/>
      <c r="PC77" s="37"/>
      <c r="PD77" s="37"/>
      <c r="PE77" s="37"/>
      <c r="PF77" s="37"/>
      <c r="PG77" s="37"/>
      <c r="PH77" s="37"/>
      <c r="PI77" s="37"/>
      <c r="PJ77" s="37"/>
      <c r="PK77" s="37"/>
      <c r="PL77" s="37"/>
      <c r="PM77" s="37"/>
      <c r="PN77" s="37"/>
      <c r="PO77" s="37"/>
      <c r="PP77" s="37"/>
      <c r="PQ77" s="37"/>
      <c r="PR77" s="37"/>
      <c r="PS77" s="37"/>
      <c r="PT77" s="37"/>
      <c r="PU77" s="37"/>
      <c r="PV77" s="37"/>
      <c r="PW77" s="37"/>
      <c r="PX77" s="37"/>
      <c r="PY77" s="37"/>
      <c r="PZ77" s="37"/>
      <c r="QA77" s="37"/>
      <c r="QB77" s="37"/>
      <c r="QC77" s="37"/>
      <c r="QD77" s="37"/>
      <c r="QE77" s="37"/>
      <c r="QF77" s="37"/>
      <c r="QG77" s="37"/>
      <c r="QH77" s="37"/>
      <c r="QI77" s="37"/>
      <c r="QJ77" s="37"/>
      <c r="QK77" s="37"/>
      <c r="QL77" s="37"/>
      <c r="QM77" s="37"/>
      <c r="QN77" s="37"/>
      <c r="QO77" s="37"/>
      <c r="QP77" s="37"/>
      <c r="QQ77" s="37"/>
      <c r="QR77" s="37"/>
      <c r="QS77" s="37"/>
      <c r="QT77" s="37"/>
      <c r="QU77" s="37"/>
      <c r="QV77" s="37"/>
      <c r="QW77" s="37"/>
      <c r="QX77" s="37"/>
      <c r="QY77" s="37"/>
      <c r="QZ77" s="37"/>
      <c r="RA77" s="37"/>
      <c r="RB77" s="37"/>
      <c r="RC77" s="37"/>
      <c r="RD77" s="37"/>
      <c r="RE77" s="37"/>
      <c r="RF77" s="37"/>
      <c r="RG77" s="37"/>
      <c r="RH77" s="37"/>
      <c r="RI77" s="37"/>
      <c r="RJ77" s="37"/>
      <c r="RK77" s="37"/>
      <c r="RL77" s="37"/>
      <c r="RM77" s="37"/>
      <c r="RN77" s="37"/>
      <c r="RO77" s="37"/>
      <c r="RP77" s="37"/>
      <c r="RQ77" s="37"/>
      <c r="RR77" s="37"/>
      <c r="RS77" s="37"/>
      <c r="RT77" s="37"/>
      <c r="RU77" s="37"/>
      <c r="RV77" s="37"/>
      <c r="RW77" s="37"/>
      <c r="RX77" s="37"/>
      <c r="RY77" s="37"/>
      <c r="RZ77" s="37"/>
      <c r="SA77" s="37"/>
      <c r="SB77" s="37"/>
      <c r="SC77" s="37"/>
      <c r="SD77" s="37"/>
      <c r="SE77" s="37"/>
      <c r="SF77" s="37"/>
      <c r="SG77" s="37"/>
      <c r="SH77" s="37"/>
      <c r="SI77" s="37"/>
      <c r="SJ77" s="37"/>
      <c r="SK77" s="37"/>
      <c r="SL77" s="37"/>
      <c r="SM77" s="37"/>
      <c r="SN77" s="37"/>
      <c r="SO77" s="37"/>
      <c r="SP77" s="37"/>
      <c r="SQ77" s="37"/>
      <c r="SR77" s="37"/>
      <c r="SS77" s="37"/>
      <c r="ST77" s="37"/>
      <c r="SU77" s="37"/>
      <c r="SV77" s="37"/>
      <c r="SW77" s="37"/>
      <c r="SX77" s="37"/>
      <c r="SY77" s="37"/>
      <c r="SZ77" s="37"/>
      <c r="TA77" s="37"/>
      <c r="TB77" s="37"/>
      <c r="TC77" s="37"/>
      <c r="TD77" s="37"/>
      <c r="TE77" s="37"/>
      <c r="TF77" s="37"/>
      <c r="TG77" s="37"/>
      <c r="TH77" s="37"/>
      <c r="TI77" s="37"/>
      <c r="TJ77" s="37"/>
      <c r="TK77" s="37"/>
      <c r="TL77" s="37"/>
      <c r="TM77" s="37"/>
      <c r="TN77" s="37"/>
      <c r="TO77" s="37"/>
      <c r="TP77" s="37"/>
      <c r="TQ77" s="37"/>
      <c r="TR77" s="37"/>
      <c r="TS77" s="37"/>
      <c r="TT77" s="37"/>
      <c r="TU77" s="37"/>
      <c r="TV77" s="37"/>
      <c r="TW77" s="37"/>
      <c r="TX77" s="37"/>
      <c r="TY77" s="37"/>
      <c r="TZ77" s="37"/>
      <c r="UA77" s="37"/>
      <c r="UB77" s="37"/>
      <c r="UC77" s="37"/>
      <c r="UD77" s="37"/>
      <c r="UE77" s="37"/>
      <c r="UF77" s="37"/>
      <c r="UG77" s="37"/>
      <c r="UH77" s="37"/>
      <c r="UI77" s="37"/>
      <c r="UJ77" s="37"/>
      <c r="UK77" s="37"/>
      <c r="UL77" s="37"/>
      <c r="UM77" s="37"/>
      <c r="UN77" s="37"/>
      <c r="UO77" s="37"/>
      <c r="UP77" s="37"/>
      <c r="UQ77" s="37"/>
      <c r="UR77" s="37"/>
      <c r="US77" s="37"/>
      <c r="UT77" s="37"/>
      <c r="UU77" s="37"/>
      <c r="UV77" s="37"/>
      <c r="UW77" s="37"/>
      <c r="UX77" s="37"/>
      <c r="UY77" s="37"/>
      <c r="UZ77" s="37"/>
      <c r="VA77" s="37"/>
      <c r="VB77" s="37"/>
      <c r="VC77" s="37"/>
      <c r="VD77" s="37"/>
      <c r="VE77" s="37"/>
      <c r="VF77" s="37"/>
      <c r="VG77" s="37"/>
      <c r="VH77" s="37"/>
      <c r="VI77" s="37"/>
      <c r="VJ77" s="37"/>
      <c r="VK77" s="37"/>
      <c r="VL77" s="37"/>
      <c r="VM77" s="37"/>
      <c r="VN77" s="37"/>
      <c r="VO77" s="37"/>
      <c r="VP77" s="37"/>
      <c r="VQ77" s="37"/>
      <c r="VR77" s="37"/>
      <c r="VS77" s="37"/>
      <c r="VT77" s="37"/>
      <c r="VU77" s="37"/>
      <c r="VV77" s="37"/>
      <c r="VW77" s="37"/>
      <c r="VX77" s="37"/>
      <c r="VY77" s="37"/>
      <c r="VZ77" s="37"/>
      <c r="WA77" s="37"/>
      <c r="WB77" s="37"/>
      <c r="WC77" s="37"/>
      <c r="WD77" s="37"/>
      <c r="WE77" s="37"/>
      <c r="WF77" s="37"/>
      <c r="WG77" s="37"/>
      <c r="WH77" s="37"/>
      <c r="WI77" s="37"/>
      <c r="WJ77" s="37"/>
      <c r="WK77" s="37"/>
      <c r="WL77" s="37"/>
      <c r="WM77" s="37"/>
      <c r="WN77" s="37"/>
      <c r="WO77" s="37"/>
      <c r="WP77" s="37"/>
      <c r="WQ77" s="37"/>
      <c r="WR77" s="37"/>
      <c r="WS77" s="37"/>
      <c r="WT77" s="37"/>
      <c r="WU77" s="37"/>
      <c r="WV77" s="37"/>
      <c r="WW77" s="37"/>
      <c r="WX77" s="37"/>
      <c r="WY77" s="37"/>
      <c r="WZ77" s="37"/>
      <c r="XA77" s="37"/>
      <c r="XB77" s="37"/>
      <c r="XC77" s="37"/>
      <c r="XD77" s="37"/>
      <c r="XE77" s="37"/>
      <c r="XF77" s="37"/>
      <c r="XG77" s="37"/>
      <c r="XH77" s="37"/>
      <c r="XI77" s="37"/>
      <c r="XJ77" s="37"/>
      <c r="XK77" s="37"/>
      <c r="XL77" s="37"/>
      <c r="XM77" s="37"/>
      <c r="XN77" s="37"/>
      <c r="XO77" s="37"/>
      <c r="XP77" s="37"/>
      <c r="XQ77" s="37"/>
      <c r="XR77" s="37"/>
      <c r="XS77" s="37"/>
      <c r="XT77" s="37"/>
      <c r="XU77" s="37"/>
      <c r="XV77" s="37"/>
      <c r="XW77" s="37"/>
      <c r="XX77" s="37"/>
      <c r="XY77" s="37"/>
      <c r="XZ77" s="37"/>
      <c r="YA77" s="37"/>
      <c r="YB77" s="37"/>
      <c r="YC77" s="37"/>
      <c r="YD77" s="37"/>
      <c r="YE77" s="37"/>
      <c r="YF77" s="37"/>
      <c r="YG77" s="37"/>
      <c r="YH77" s="37"/>
      <c r="YI77" s="37"/>
      <c r="YJ77" s="37"/>
      <c r="YK77" s="37"/>
      <c r="YL77" s="37"/>
      <c r="YM77" s="37"/>
      <c r="YN77" s="37"/>
      <c r="YO77" s="37"/>
      <c r="YP77" s="37"/>
      <c r="YQ77" s="37"/>
      <c r="YR77" s="37"/>
      <c r="YS77" s="37"/>
      <c r="YT77" s="37"/>
      <c r="YU77" s="37"/>
      <c r="YV77" s="37"/>
      <c r="YW77" s="37"/>
      <c r="YX77" s="37"/>
      <c r="YY77" s="37"/>
      <c r="YZ77" s="37"/>
      <c r="ZA77" s="37"/>
      <c r="ZB77" s="37"/>
      <c r="ZC77" s="37"/>
      <c r="ZD77" s="37"/>
      <c r="ZE77" s="37"/>
      <c r="ZF77" s="37"/>
      <c r="ZG77" s="37"/>
      <c r="ZH77" s="37"/>
      <c r="ZI77" s="37"/>
      <c r="ZJ77" s="37"/>
      <c r="ZK77" s="37"/>
      <c r="ZL77" s="37"/>
      <c r="ZM77" s="37"/>
      <c r="ZN77" s="37"/>
      <c r="ZO77" s="37"/>
      <c r="ZP77" s="37"/>
      <c r="ZQ77" s="37"/>
      <c r="ZR77" s="37"/>
      <c r="ZS77" s="37"/>
      <c r="ZT77" s="37"/>
      <c r="ZU77" s="37"/>
      <c r="ZV77" s="37"/>
      <c r="ZW77" s="37"/>
      <c r="ZX77" s="37"/>
      <c r="ZY77" s="37"/>
      <c r="ZZ77" s="37"/>
      <c r="AAA77" s="37"/>
      <c r="AAB77" s="37"/>
      <c r="AAC77" s="37"/>
      <c r="AAD77" s="37"/>
      <c r="AAE77" s="37"/>
      <c r="AAF77" s="37"/>
      <c r="AAG77" s="37"/>
      <c r="AAH77" s="37"/>
      <c r="AAI77" s="37"/>
      <c r="AAJ77" s="37"/>
      <c r="AAK77" s="37"/>
      <c r="AAL77" s="37"/>
      <c r="AAM77" s="37"/>
      <c r="AAN77" s="37"/>
      <c r="AAO77" s="37"/>
      <c r="AAP77" s="37"/>
      <c r="AAQ77" s="37"/>
      <c r="AAR77" s="37"/>
      <c r="AAS77" s="37"/>
      <c r="AAT77" s="37"/>
      <c r="AAU77" s="37"/>
      <c r="AAV77" s="37"/>
      <c r="AAW77" s="37"/>
      <c r="AAX77" s="37"/>
      <c r="AAY77" s="37"/>
      <c r="AAZ77" s="37"/>
      <c r="ABA77" s="37"/>
      <c r="ABB77" s="37"/>
      <c r="ABC77" s="37"/>
      <c r="ABD77" s="37"/>
      <c r="ABE77" s="37"/>
      <c r="ABF77" s="37"/>
      <c r="ABG77" s="37"/>
      <c r="ABH77" s="37"/>
      <c r="ABI77" s="37"/>
      <c r="ABJ77" s="37"/>
      <c r="ABK77" s="37"/>
      <c r="ABL77" s="37"/>
      <c r="ABM77" s="37"/>
      <c r="ABN77" s="37"/>
      <c r="ABO77" s="37"/>
      <c r="ABP77" s="37"/>
      <c r="ABQ77" s="37"/>
      <c r="ABR77" s="37"/>
      <c r="ABS77" s="37"/>
      <c r="ABT77" s="37"/>
      <c r="ABU77" s="37"/>
      <c r="ABV77" s="37"/>
      <c r="ABW77" s="37"/>
      <c r="ABX77" s="37"/>
      <c r="ABY77" s="37"/>
      <c r="ABZ77" s="37"/>
      <c r="ACA77" s="37"/>
      <c r="ACB77" s="37"/>
      <c r="ACC77" s="37"/>
      <c r="ACD77" s="37"/>
      <c r="ACE77" s="37"/>
      <c r="ACF77" s="37"/>
      <c r="ACG77" s="37"/>
      <c r="ACH77" s="37"/>
      <c r="ACI77" s="37"/>
      <c r="ACJ77" s="37"/>
      <c r="ACK77" s="37"/>
      <c r="ACL77" s="37"/>
      <c r="ACM77" s="37"/>
      <c r="ACN77" s="37"/>
      <c r="ACO77" s="37"/>
      <c r="ACP77" s="37"/>
      <c r="ACQ77" s="37"/>
      <c r="ACR77" s="37"/>
      <c r="ACS77" s="37"/>
      <c r="ACT77" s="37"/>
      <c r="ACU77" s="37"/>
      <c r="ACV77" s="37"/>
      <c r="ACW77" s="37"/>
      <c r="ACX77" s="37"/>
      <c r="ACY77" s="37"/>
      <c r="ACZ77" s="37"/>
      <c r="ADA77" s="37"/>
      <c r="ADB77" s="37"/>
      <c r="ADC77" s="37"/>
      <c r="ADD77" s="37"/>
      <c r="ADE77" s="37"/>
      <c r="ADF77" s="37"/>
      <c r="ADG77" s="37"/>
      <c r="ADH77" s="37"/>
      <c r="ADI77" s="37"/>
      <c r="ADJ77" s="37"/>
      <c r="ADK77" s="37"/>
      <c r="ADL77" s="37"/>
      <c r="ADM77" s="37"/>
      <c r="ADN77" s="37"/>
      <c r="ADO77" s="37"/>
      <c r="ADP77" s="37"/>
      <c r="ADQ77" s="37"/>
      <c r="ADR77" s="37"/>
      <c r="ADS77" s="37"/>
      <c r="ADT77" s="37"/>
      <c r="ADU77" s="37"/>
      <c r="ADV77" s="37"/>
      <c r="ADW77" s="37"/>
      <c r="ADX77" s="37"/>
      <c r="ADY77" s="37"/>
      <c r="ADZ77" s="37"/>
      <c r="AEA77" s="37"/>
      <c r="AEB77" s="37"/>
      <c r="AEC77" s="37"/>
      <c r="AED77" s="37"/>
      <c r="AEE77" s="37"/>
      <c r="AEF77" s="37"/>
      <c r="AEG77" s="37"/>
      <c r="AEH77" s="37"/>
      <c r="AEI77" s="37"/>
      <c r="AEJ77" s="37"/>
      <c r="AEK77" s="37"/>
      <c r="AEL77" s="37"/>
      <c r="AEM77" s="37"/>
      <c r="AEN77" s="37"/>
      <c r="AEO77" s="37"/>
      <c r="AEP77" s="37"/>
      <c r="AEQ77" s="37"/>
      <c r="AER77" s="37"/>
      <c r="AES77" s="37"/>
      <c r="AET77" s="37"/>
      <c r="AEU77" s="37"/>
      <c r="AEV77" s="37"/>
      <c r="AEW77" s="37"/>
      <c r="AEX77" s="37"/>
      <c r="AEY77" s="37"/>
      <c r="AEZ77" s="37"/>
      <c r="AFA77" s="37"/>
      <c r="AFB77" s="37"/>
      <c r="AFC77" s="37"/>
      <c r="AFD77" s="37"/>
      <c r="AFE77" s="37"/>
      <c r="AFF77" s="37"/>
      <c r="AFG77" s="37"/>
      <c r="AFH77" s="37"/>
      <c r="AFI77" s="37"/>
      <c r="AFJ77" s="37"/>
      <c r="AFK77" s="37"/>
      <c r="AFL77" s="37"/>
      <c r="AFM77" s="37"/>
      <c r="AFN77" s="37"/>
      <c r="AFO77" s="37"/>
      <c r="AFP77" s="37"/>
      <c r="AFQ77" s="37"/>
      <c r="AFR77" s="37"/>
      <c r="AFS77" s="37"/>
      <c r="AFT77" s="37"/>
      <c r="AFU77" s="37"/>
      <c r="AFV77" s="37"/>
      <c r="AFW77" s="37"/>
      <c r="AFX77" s="37"/>
      <c r="AFY77" s="37"/>
      <c r="AFZ77" s="37"/>
      <c r="AGA77" s="37"/>
      <c r="AGB77" s="37"/>
      <c r="AGC77" s="37"/>
      <c r="AGD77" s="37"/>
      <c r="AGE77" s="37"/>
      <c r="AGF77" s="37"/>
      <c r="AGG77" s="37"/>
      <c r="AGH77" s="37"/>
      <c r="AGI77" s="37"/>
      <c r="AGJ77" s="37"/>
      <c r="AGK77" s="37"/>
      <c r="AGL77" s="37"/>
      <c r="AGM77" s="37"/>
      <c r="AGN77" s="37"/>
      <c r="AGO77" s="37"/>
      <c r="AGP77" s="37"/>
      <c r="AGQ77" s="37"/>
      <c r="AGR77" s="37"/>
      <c r="AGS77" s="37"/>
      <c r="AGT77" s="37"/>
      <c r="AGU77" s="37"/>
      <c r="AGV77" s="37"/>
      <c r="AGW77" s="37"/>
      <c r="AGX77" s="37"/>
      <c r="AGY77" s="37"/>
      <c r="AGZ77" s="37"/>
      <c r="AHA77" s="37"/>
      <c r="AHB77" s="37"/>
      <c r="AHC77" s="37"/>
      <c r="AHD77" s="37"/>
      <c r="AHE77" s="37"/>
      <c r="AHF77" s="37"/>
      <c r="AHG77" s="37"/>
      <c r="AHH77" s="37"/>
      <c r="AHI77" s="37"/>
      <c r="AHJ77" s="37"/>
      <c r="AHK77" s="37"/>
      <c r="AHL77" s="37"/>
      <c r="AHM77" s="37"/>
      <c r="AHN77" s="37"/>
      <c r="AHO77" s="37"/>
      <c r="AHP77" s="37"/>
      <c r="AHQ77" s="37"/>
      <c r="AHR77" s="37"/>
      <c r="AHS77" s="37"/>
      <c r="AHT77" s="37"/>
      <c r="AHU77" s="37"/>
      <c r="AHV77" s="37"/>
      <c r="AHW77" s="37"/>
      <c r="AHX77" s="37"/>
      <c r="AHY77" s="37"/>
      <c r="AHZ77" s="37"/>
      <c r="AIA77" s="37"/>
      <c r="AIB77" s="37"/>
      <c r="AIC77" s="37"/>
      <c r="AID77" s="37"/>
      <c r="AIE77" s="37"/>
      <c r="AIF77" s="37"/>
      <c r="AIG77" s="37"/>
      <c r="AIH77" s="37"/>
      <c r="AII77" s="37"/>
      <c r="AIJ77" s="37"/>
      <c r="AIK77" s="37"/>
      <c r="AIL77" s="37"/>
      <c r="AIM77" s="37"/>
      <c r="AIN77" s="37"/>
      <c r="AIO77" s="37"/>
      <c r="AIP77" s="37"/>
      <c r="AIQ77" s="37"/>
      <c r="AIR77" s="37"/>
      <c r="AIS77" s="37"/>
      <c r="AIT77" s="37"/>
      <c r="AIU77" s="37"/>
      <c r="AIV77" s="37"/>
      <c r="AIW77" s="37"/>
      <c r="AIX77" s="37"/>
      <c r="AIY77" s="37"/>
      <c r="AIZ77" s="37"/>
      <c r="AJA77" s="37"/>
      <c r="AJB77" s="37"/>
      <c r="AJC77" s="37"/>
      <c r="AJD77" s="37"/>
      <c r="AJE77" s="37"/>
      <c r="AJF77" s="37"/>
      <c r="AJG77" s="37"/>
      <c r="AJH77" s="37"/>
      <c r="AJI77" s="37"/>
      <c r="AJJ77" s="37"/>
      <c r="AJK77" s="37"/>
      <c r="AJL77" s="37"/>
      <c r="AJM77" s="37"/>
      <c r="AJN77" s="37"/>
      <c r="AJO77" s="37"/>
      <c r="AJP77" s="37"/>
      <c r="AJQ77" s="37"/>
      <c r="AJR77" s="37"/>
      <c r="AJS77" s="37"/>
      <c r="AJT77" s="37"/>
      <c r="AJU77" s="37"/>
      <c r="AJV77" s="37"/>
      <c r="AJW77" s="37"/>
      <c r="AJX77" s="37"/>
      <c r="AJY77" s="37"/>
      <c r="AJZ77" s="37"/>
      <c r="AKA77" s="37"/>
      <c r="AKB77" s="37"/>
      <c r="AKC77" s="37"/>
      <c r="AKD77" s="37"/>
      <c r="AKE77" s="37"/>
      <c r="AKF77" s="37"/>
      <c r="AKG77" s="37"/>
      <c r="AKH77" s="37"/>
      <c r="AKI77" s="37"/>
      <c r="AKJ77" s="37"/>
      <c r="AKK77" s="37"/>
      <c r="AKL77" s="37"/>
      <c r="AKM77" s="37"/>
      <c r="AKN77" s="37"/>
      <c r="AKO77" s="37"/>
      <c r="AKP77" s="37"/>
      <c r="AKQ77" s="37"/>
      <c r="AKR77" s="37"/>
      <c r="AKS77" s="37"/>
      <c r="AKT77" s="37"/>
      <c r="AKU77" s="37"/>
      <c r="AKV77" s="37"/>
      <c r="AKW77" s="37"/>
      <c r="AKX77" s="37"/>
      <c r="AKY77" s="37"/>
      <c r="AKZ77" s="37"/>
      <c r="ALA77" s="37"/>
      <c r="ALB77" s="37"/>
      <c r="ALC77" s="37"/>
      <c r="ALD77" s="37"/>
      <c r="ALE77" s="37"/>
      <c r="ALF77" s="37"/>
      <c r="ALG77" s="37"/>
      <c r="ALH77" s="37"/>
      <c r="ALI77" s="37"/>
      <c r="ALJ77" s="37"/>
      <c r="ALK77" s="37"/>
      <c r="ALL77" s="37"/>
      <c r="ALM77" s="37"/>
      <c r="ALN77" s="37"/>
      <c r="ALO77" s="37"/>
      <c r="ALP77" s="37"/>
      <c r="ALQ77" s="37"/>
      <c r="ALR77" s="37"/>
      <c r="ALS77" s="37"/>
      <c r="ALT77" s="37"/>
      <c r="ALU77" s="37"/>
      <c r="ALV77" s="37"/>
      <c r="ALW77" s="37"/>
      <c r="ALX77" s="37"/>
      <c r="ALY77" s="37"/>
      <c r="ALZ77" s="37"/>
      <c r="AMA77" s="37"/>
      <c r="AMB77" s="37"/>
      <c r="AMC77" s="37"/>
      <c r="AMD77" s="37"/>
      <c r="AME77" s="37"/>
      <c r="AMF77" s="37"/>
      <c r="AMG77" s="37"/>
      <c r="AMH77" s="37"/>
      <c r="AMI77" s="37"/>
      <c r="AMJ77" s="37"/>
      <c r="AMK77" s="37"/>
    </row>
    <row r="78" spans="1:1025" s="36" customFormat="1" ht="15" customHeight="1" x14ac:dyDescent="0.25">
      <c r="A78" s="264"/>
      <c r="B78" s="264"/>
      <c r="C78" s="264"/>
      <c r="D78" s="264"/>
      <c r="E78" s="209"/>
      <c r="F78" s="209"/>
      <c r="G78" s="264"/>
      <c r="H78" s="264"/>
      <c r="I78" s="264"/>
      <c r="J78" s="264"/>
      <c r="K78" s="210"/>
      <c r="L78" s="194"/>
      <c r="M78" s="192"/>
      <c r="N78" s="45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  <c r="IW78" s="37"/>
      <c r="IX78" s="37"/>
      <c r="IY78" s="37"/>
      <c r="IZ78" s="37"/>
      <c r="JA78" s="37"/>
      <c r="JB78" s="37"/>
      <c r="JC78" s="37"/>
      <c r="JD78" s="37"/>
      <c r="JE78" s="37"/>
      <c r="JF78" s="37"/>
      <c r="JG78" s="37"/>
      <c r="JH78" s="37"/>
      <c r="JI78" s="37"/>
      <c r="JJ78" s="37"/>
      <c r="JK78" s="37"/>
      <c r="JL78" s="37"/>
      <c r="JM78" s="37"/>
      <c r="JN78" s="37"/>
      <c r="JO78" s="37"/>
      <c r="JP78" s="37"/>
      <c r="JQ78" s="37"/>
      <c r="JR78" s="37"/>
      <c r="JS78" s="37"/>
      <c r="JT78" s="37"/>
      <c r="JU78" s="37"/>
      <c r="JV78" s="37"/>
      <c r="JW78" s="37"/>
      <c r="JX78" s="37"/>
      <c r="JY78" s="37"/>
      <c r="JZ78" s="37"/>
      <c r="KA78" s="37"/>
      <c r="KB78" s="37"/>
      <c r="KC78" s="37"/>
      <c r="KD78" s="37"/>
      <c r="KE78" s="37"/>
      <c r="KF78" s="37"/>
      <c r="KG78" s="37"/>
      <c r="KH78" s="37"/>
      <c r="KI78" s="37"/>
      <c r="KJ78" s="37"/>
      <c r="KK78" s="37"/>
      <c r="KL78" s="37"/>
      <c r="KM78" s="37"/>
      <c r="KN78" s="37"/>
      <c r="KO78" s="37"/>
      <c r="KP78" s="37"/>
      <c r="KQ78" s="37"/>
      <c r="KR78" s="37"/>
      <c r="KS78" s="37"/>
      <c r="KT78" s="37"/>
      <c r="KU78" s="37"/>
      <c r="KV78" s="37"/>
      <c r="KW78" s="37"/>
      <c r="KX78" s="37"/>
      <c r="KY78" s="37"/>
      <c r="KZ78" s="37"/>
      <c r="LA78" s="37"/>
      <c r="LB78" s="37"/>
      <c r="LC78" s="37"/>
      <c r="LD78" s="37"/>
      <c r="LE78" s="37"/>
      <c r="LF78" s="37"/>
      <c r="LG78" s="37"/>
      <c r="LH78" s="37"/>
      <c r="LI78" s="37"/>
      <c r="LJ78" s="37"/>
      <c r="LK78" s="37"/>
      <c r="LL78" s="37"/>
      <c r="LM78" s="37"/>
      <c r="LN78" s="37"/>
      <c r="LO78" s="37"/>
      <c r="LP78" s="37"/>
      <c r="LQ78" s="37"/>
      <c r="LR78" s="37"/>
      <c r="LS78" s="37"/>
      <c r="LT78" s="37"/>
      <c r="LU78" s="37"/>
      <c r="LV78" s="37"/>
      <c r="LW78" s="37"/>
      <c r="LX78" s="37"/>
      <c r="LY78" s="37"/>
      <c r="LZ78" s="37"/>
      <c r="MA78" s="37"/>
      <c r="MB78" s="37"/>
      <c r="MC78" s="37"/>
      <c r="MD78" s="37"/>
      <c r="ME78" s="37"/>
      <c r="MF78" s="37"/>
      <c r="MG78" s="37"/>
      <c r="MH78" s="37"/>
      <c r="MI78" s="37"/>
      <c r="MJ78" s="37"/>
      <c r="MK78" s="37"/>
      <c r="ML78" s="37"/>
      <c r="MM78" s="37"/>
      <c r="MN78" s="37"/>
      <c r="MO78" s="37"/>
      <c r="MP78" s="37"/>
      <c r="MQ78" s="37"/>
      <c r="MR78" s="37"/>
      <c r="MS78" s="37"/>
      <c r="MT78" s="37"/>
      <c r="MU78" s="37"/>
      <c r="MV78" s="37"/>
      <c r="MW78" s="37"/>
      <c r="MX78" s="37"/>
      <c r="MY78" s="37"/>
      <c r="MZ78" s="37"/>
      <c r="NA78" s="37"/>
      <c r="NB78" s="37"/>
      <c r="NC78" s="37"/>
      <c r="ND78" s="37"/>
      <c r="NE78" s="37"/>
      <c r="NF78" s="37"/>
      <c r="NG78" s="37"/>
      <c r="NH78" s="37"/>
      <c r="NI78" s="37"/>
      <c r="NJ78" s="37"/>
      <c r="NK78" s="37"/>
      <c r="NL78" s="37"/>
      <c r="NM78" s="37"/>
      <c r="NN78" s="37"/>
      <c r="NO78" s="37"/>
      <c r="NP78" s="37"/>
      <c r="NQ78" s="37"/>
      <c r="NR78" s="37"/>
      <c r="NS78" s="37"/>
      <c r="NT78" s="37"/>
      <c r="NU78" s="37"/>
      <c r="NV78" s="37"/>
      <c r="NW78" s="37"/>
      <c r="NX78" s="37"/>
      <c r="NY78" s="37"/>
      <c r="NZ78" s="37"/>
      <c r="OA78" s="37"/>
      <c r="OB78" s="37"/>
      <c r="OC78" s="37"/>
      <c r="OD78" s="37"/>
      <c r="OE78" s="37"/>
      <c r="OF78" s="37"/>
      <c r="OG78" s="37"/>
      <c r="OH78" s="37"/>
      <c r="OI78" s="37"/>
      <c r="OJ78" s="37"/>
      <c r="OK78" s="37"/>
      <c r="OL78" s="37"/>
      <c r="OM78" s="37"/>
      <c r="ON78" s="37"/>
      <c r="OO78" s="37"/>
      <c r="OP78" s="37"/>
      <c r="OQ78" s="37"/>
      <c r="OR78" s="37"/>
      <c r="OS78" s="37"/>
      <c r="OT78" s="37"/>
      <c r="OU78" s="37"/>
      <c r="OV78" s="37"/>
      <c r="OW78" s="37"/>
      <c r="OX78" s="37"/>
      <c r="OY78" s="37"/>
      <c r="OZ78" s="37"/>
      <c r="PA78" s="37"/>
      <c r="PB78" s="37"/>
      <c r="PC78" s="37"/>
      <c r="PD78" s="37"/>
      <c r="PE78" s="37"/>
      <c r="PF78" s="37"/>
      <c r="PG78" s="37"/>
      <c r="PH78" s="37"/>
      <c r="PI78" s="37"/>
      <c r="PJ78" s="37"/>
      <c r="PK78" s="37"/>
      <c r="PL78" s="37"/>
      <c r="PM78" s="37"/>
      <c r="PN78" s="37"/>
      <c r="PO78" s="37"/>
      <c r="PP78" s="37"/>
      <c r="PQ78" s="37"/>
      <c r="PR78" s="37"/>
      <c r="PS78" s="37"/>
      <c r="PT78" s="37"/>
      <c r="PU78" s="37"/>
      <c r="PV78" s="37"/>
      <c r="PW78" s="37"/>
      <c r="PX78" s="37"/>
      <c r="PY78" s="37"/>
      <c r="PZ78" s="37"/>
      <c r="QA78" s="37"/>
      <c r="QB78" s="37"/>
      <c r="QC78" s="37"/>
      <c r="QD78" s="37"/>
      <c r="QE78" s="37"/>
      <c r="QF78" s="37"/>
      <c r="QG78" s="37"/>
      <c r="QH78" s="37"/>
      <c r="QI78" s="37"/>
      <c r="QJ78" s="37"/>
      <c r="QK78" s="37"/>
      <c r="QL78" s="37"/>
      <c r="QM78" s="37"/>
      <c r="QN78" s="37"/>
      <c r="QO78" s="37"/>
      <c r="QP78" s="37"/>
      <c r="QQ78" s="37"/>
      <c r="QR78" s="37"/>
      <c r="QS78" s="37"/>
      <c r="QT78" s="37"/>
      <c r="QU78" s="37"/>
      <c r="QV78" s="37"/>
      <c r="QW78" s="37"/>
      <c r="QX78" s="37"/>
      <c r="QY78" s="37"/>
      <c r="QZ78" s="37"/>
      <c r="RA78" s="37"/>
      <c r="RB78" s="37"/>
      <c r="RC78" s="37"/>
      <c r="RD78" s="37"/>
      <c r="RE78" s="37"/>
      <c r="RF78" s="37"/>
      <c r="RG78" s="37"/>
      <c r="RH78" s="37"/>
      <c r="RI78" s="37"/>
      <c r="RJ78" s="37"/>
      <c r="RK78" s="37"/>
      <c r="RL78" s="37"/>
      <c r="RM78" s="37"/>
      <c r="RN78" s="37"/>
      <c r="RO78" s="37"/>
      <c r="RP78" s="37"/>
      <c r="RQ78" s="37"/>
      <c r="RR78" s="37"/>
      <c r="RS78" s="37"/>
      <c r="RT78" s="37"/>
      <c r="RU78" s="37"/>
      <c r="RV78" s="37"/>
      <c r="RW78" s="37"/>
      <c r="RX78" s="37"/>
      <c r="RY78" s="37"/>
      <c r="RZ78" s="37"/>
      <c r="SA78" s="37"/>
      <c r="SB78" s="37"/>
      <c r="SC78" s="37"/>
      <c r="SD78" s="37"/>
      <c r="SE78" s="37"/>
      <c r="SF78" s="37"/>
      <c r="SG78" s="37"/>
      <c r="SH78" s="37"/>
      <c r="SI78" s="37"/>
      <c r="SJ78" s="37"/>
      <c r="SK78" s="37"/>
      <c r="SL78" s="37"/>
      <c r="SM78" s="37"/>
      <c r="SN78" s="37"/>
      <c r="SO78" s="37"/>
      <c r="SP78" s="37"/>
      <c r="SQ78" s="37"/>
      <c r="SR78" s="37"/>
      <c r="SS78" s="37"/>
      <c r="ST78" s="37"/>
      <c r="SU78" s="37"/>
      <c r="SV78" s="37"/>
      <c r="SW78" s="37"/>
      <c r="SX78" s="37"/>
      <c r="SY78" s="37"/>
      <c r="SZ78" s="37"/>
      <c r="TA78" s="37"/>
      <c r="TB78" s="37"/>
      <c r="TC78" s="37"/>
      <c r="TD78" s="37"/>
      <c r="TE78" s="37"/>
      <c r="TF78" s="37"/>
      <c r="TG78" s="37"/>
      <c r="TH78" s="37"/>
      <c r="TI78" s="37"/>
      <c r="TJ78" s="37"/>
      <c r="TK78" s="37"/>
      <c r="TL78" s="37"/>
      <c r="TM78" s="37"/>
      <c r="TN78" s="37"/>
      <c r="TO78" s="37"/>
      <c r="TP78" s="37"/>
      <c r="TQ78" s="37"/>
      <c r="TR78" s="37"/>
      <c r="TS78" s="37"/>
      <c r="TT78" s="37"/>
      <c r="TU78" s="37"/>
      <c r="TV78" s="37"/>
      <c r="TW78" s="37"/>
      <c r="TX78" s="37"/>
      <c r="TY78" s="37"/>
      <c r="TZ78" s="37"/>
      <c r="UA78" s="37"/>
      <c r="UB78" s="37"/>
      <c r="UC78" s="37"/>
      <c r="UD78" s="37"/>
      <c r="UE78" s="37"/>
      <c r="UF78" s="37"/>
      <c r="UG78" s="37"/>
      <c r="UH78" s="37"/>
      <c r="UI78" s="37"/>
      <c r="UJ78" s="37"/>
      <c r="UK78" s="37"/>
      <c r="UL78" s="37"/>
      <c r="UM78" s="37"/>
      <c r="UN78" s="37"/>
      <c r="UO78" s="37"/>
      <c r="UP78" s="37"/>
      <c r="UQ78" s="37"/>
      <c r="UR78" s="37"/>
      <c r="US78" s="37"/>
      <c r="UT78" s="37"/>
      <c r="UU78" s="37"/>
      <c r="UV78" s="37"/>
      <c r="UW78" s="37"/>
      <c r="UX78" s="37"/>
      <c r="UY78" s="37"/>
      <c r="UZ78" s="37"/>
      <c r="VA78" s="37"/>
      <c r="VB78" s="37"/>
      <c r="VC78" s="37"/>
      <c r="VD78" s="37"/>
      <c r="VE78" s="37"/>
      <c r="VF78" s="37"/>
      <c r="VG78" s="37"/>
      <c r="VH78" s="37"/>
      <c r="VI78" s="37"/>
      <c r="VJ78" s="37"/>
      <c r="VK78" s="37"/>
      <c r="VL78" s="37"/>
      <c r="VM78" s="37"/>
      <c r="VN78" s="37"/>
      <c r="VO78" s="37"/>
      <c r="VP78" s="37"/>
      <c r="VQ78" s="37"/>
      <c r="VR78" s="37"/>
      <c r="VS78" s="37"/>
      <c r="VT78" s="37"/>
      <c r="VU78" s="37"/>
      <c r="VV78" s="37"/>
      <c r="VW78" s="37"/>
      <c r="VX78" s="37"/>
      <c r="VY78" s="37"/>
      <c r="VZ78" s="37"/>
      <c r="WA78" s="37"/>
      <c r="WB78" s="37"/>
      <c r="WC78" s="37"/>
      <c r="WD78" s="37"/>
      <c r="WE78" s="37"/>
      <c r="WF78" s="37"/>
      <c r="WG78" s="37"/>
      <c r="WH78" s="37"/>
      <c r="WI78" s="37"/>
      <c r="WJ78" s="37"/>
      <c r="WK78" s="37"/>
      <c r="WL78" s="37"/>
      <c r="WM78" s="37"/>
      <c r="WN78" s="37"/>
      <c r="WO78" s="37"/>
      <c r="WP78" s="37"/>
      <c r="WQ78" s="37"/>
      <c r="WR78" s="37"/>
      <c r="WS78" s="37"/>
      <c r="WT78" s="37"/>
      <c r="WU78" s="37"/>
      <c r="WV78" s="37"/>
      <c r="WW78" s="37"/>
      <c r="WX78" s="37"/>
      <c r="WY78" s="37"/>
      <c r="WZ78" s="37"/>
      <c r="XA78" s="37"/>
      <c r="XB78" s="37"/>
      <c r="XC78" s="37"/>
      <c r="XD78" s="37"/>
      <c r="XE78" s="37"/>
      <c r="XF78" s="37"/>
      <c r="XG78" s="37"/>
      <c r="XH78" s="37"/>
      <c r="XI78" s="37"/>
      <c r="XJ78" s="37"/>
      <c r="XK78" s="37"/>
      <c r="XL78" s="37"/>
      <c r="XM78" s="37"/>
      <c r="XN78" s="37"/>
      <c r="XO78" s="37"/>
      <c r="XP78" s="37"/>
      <c r="XQ78" s="37"/>
      <c r="XR78" s="37"/>
      <c r="XS78" s="37"/>
      <c r="XT78" s="37"/>
      <c r="XU78" s="37"/>
      <c r="XV78" s="37"/>
      <c r="XW78" s="37"/>
      <c r="XX78" s="37"/>
      <c r="XY78" s="37"/>
      <c r="XZ78" s="37"/>
      <c r="YA78" s="37"/>
      <c r="YB78" s="37"/>
      <c r="YC78" s="37"/>
      <c r="YD78" s="37"/>
      <c r="YE78" s="37"/>
      <c r="YF78" s="37"/>
      <c r="YG78" s="37"/>
      <c r="YH78" s="37"/>
      <c r="YI78" s="37"/>
      <c r="YJ78" s="37"/>
      <c r="YK78" s="37"/>
      <c r="YL78" s="37"/>
      <c r="YM78" s="37"/>
      <c r="YN78" s="37"/>
      <c r="YO78" s="37"/>
      <c r="YP78" s="37"/>
      <c r="YQ78" s="37"/>
      <c r="YR78" s="37"/>
      <c r="YS78" s="37"/>
      <c r="YT78" s="37"/>
      <c r="YU78" s="37"/>
      <c r="YV78" s="37"/>
      <c r="YW78" s="37"/>
      <c r="YX78" s="37"/>
      <c r="YY78" s="37"/>
      <c r="YZ78" s="37"/>
      <c r="ZA78" s="37"/>
      <c r="ZB78" s="37"/>
      <c r="ZC78" s="37"/>
      <c r="ZD78" s="37"/>
      <c r="ZE78" s="37"/>
      <c r="ZF78" s="37"/>
      <c r="ZG78" s="37"/>
      <c r="ZH78" s="37"/>
      <c r="ZI78" s="37"/>
      <c r="ZJ78" s="37"/>
      <c r="ZK78" s="37"/>
      <c r="ZL78" s="37"/>
      <c r="ZM78" s="37"/>
      <c r="ZN78" s="37"/>
      <c r="ZO78" s="37"/>
      <c r="ZP78" s="37"/>
      <c r="ZQ78" s="37"/>
      <c r="ZR78" s="37"/>
      <c r="ZS78" s="37"/>
      <c r="ZT78" s="37"/>
      <c r="ZU78" s="37"/>
      <c r="ZV78" s="37"/>
      <c r="ZW78" s="37"/>
      <c r="ZX78" s="37"/>
      <c r="ZY78" s="37"/>
      <c r="ZZ78" s="37"/>
      <c r="AAA78" s="37"/>
      <c r="AAB78" s="37"/>
      <c r="AAC78" s="37"/>
      <c r="AAD78" s="37"/>
      <c r="AAE78" s="37"/>
      <c r="AAF78" s="37"/>
      <c r="AAG78" s="37"/>
      <c r="AAH78" s="37"/>
      <c r="AAI78" s="37"/>
      <c r="AAJ78" s="37"/>
      <c r="AAK78" s="37"/>
      <c r="AAL78" s="37"/>
      <c r="AAM78" s="37"/>
      <c r="AAN78" s="37"/>
      <c r="AAO78" s="37"/>
      <c r="AAP78" s="37"/>
      <c r="AAQ78" s="37"/>
      <c r="AAR78" s="37"/>
      <c r="AAS78" s="37"/>
      <c r="AAT78" s="37"/>
      <c r="AAU78" s="37"/>
      <c r="AAV78" s="37"/>
      <c r="AAW78" s="37"/>
      <c r="AAX78" s="37"/>
      <c r="AAY78" s="37"/>
      <c r="AAZ78" s="37"/>
      <c r="ABA78" s="37"/>
      <c r="ABB78" s="37"/>
      <c r="ABC78" s="37"/>
      <c r="ABD78" s="37"/>
      <c r="ABE78" s="37"/>
      <c r="ABF78" s="37"/>
      <c r="ABG78" s="37"/>
      <c r="ABH78" s="37"/>
      <c r="ABI78" s="37"/>
      <c r="ABJ78" s="37"/>
      <c r="ABK78" s="37"/>
      <c r="ABL78" s="37"/>
      <c r="ABM78" s="37"/>
      <c r="ABN78" s="37"/>
      <c r="ABO78" s="37"/>
      <c r="ABP78" s="37"/>
      <c r="ABQ78" s="37"/>
      <c r="ABR78" s="37"/>
      <c r="ABS78" s="37"/>
      <c r="ABT78" s="37"/>
      <c r="ABU78" s="37"/>
      <c r="ABV78" s="37"/>
      <c r="ABW78" s="37"/>
      <c r="ABX78" s="37"/>
      <c r="ABY78" s="37"/>
      <c r="ABZ78" s="37"/>
      <c r="ACA78" s="37"/>
      <c r="ACB78" s="37"/>
      <c r="ACC78" s="37"/>
      <c r="ACD78" s="37"/>
      <c r="ACE78" s="37"/>
      <c r="ACF78" s="37"/>
      <c r="ACG78" s="37"/>
      <c r="ACH78" s="37"/>
      <c r="ACI78" s="37"/>
      <c r="ACJ78" s="37"/>
      <c r="ACK78" s="37"/>
      <c r="ACL78" s="37"/>
      <c r="ACM78" s="37"/>
      <c r="ACN78" s="37"/>
      <c r="ACO78" s="37"/>
      <c r="ACP78" s="37"/>
      <c r="ACQ78" s="37"/>
      <c r="ACR78" s="37"/>
      <c r="ACS78" s="37"/>
      <c r="ACT78" s="37"/>
      <c r="ACU78" s="37"/>
      <c r="ACV78" s="37"/>
      <c r="ACW78" s="37"/>
      <c r="ACX78" s="37"/>
      <c r="ACY78" s="37"/>
      <c r="ACZ78" s="37"/>
      <c r="ADA78" s="37"/>
      <c r="ADB78" s="37"/>
      <c r="ADC78" s="37"/>
      <c r="ADD78" s="37"/>
      <c r="ADE78" s="37"/>
      <c r="ADF78" s="37"/>
      <c r="ADG78" s="37"/>
      <c r="ADH78" s="37"/>
      <c r="ADI78" s="37"/>
      <c r="ADJ78" s="37"/>
      <c r="ADK78" s="37"/>
      <c r="ADL78" s="37"/>
      <c r="ADM78" s="37"/>
      <c r="ADN78" s="37"/>
      <c r="ADO78" s="37"/>
      <c r="ADP78" s="37"/>
      <c r="ADQ78" s="37"/>
      <c r="ADR78" s="37"/>
      <c r="ADS78" s="37"/>
      <c r="ADT78" s="37"/>
      <c r="ADU78" s="37"/>
      <c r="ADV78" s="37"/>
      <c r="ADW78" s="37"/>
      <c r="ADX78" s="37"/>
      <c r="ADY78" s="37"/>
      <c r="ADZ78" s="37"/>
      <c r="AEA78" s="37"/>
      <c r="AEB78" s="37"/>
      <c r="AEC78" s="37"/>
      <c r="AED78" s="37"/>
      <c r="AEE78" s="37"/>
      <c r="AEF78" s="37"/>
      <c r="AEG78" s="37"/>
      <c r="AEH78" s="37"/>
      <c r="AEI78" s="37"/>
      <c r="AEJ78" s="37"/>
      <c r="AEK78" s="37"/>
      <c r="AEL78" s="37"/>
      <c r="AEM78" s="37"/>
      <c r="AEN78" s="37"/>
      <c r="AEO78" s="37"/>
      <c r="AEP78" s="37"/>
      <c r="AEQ78" s="37"/>
      <c r="AER78" s="37"/>
      <c r="AES78" s="37"/>
      <c r="AET78" s="37"/>
      <c r="AEU78" s="37"/>
      <c r="AEV78" s="37"/>
      <c r="AEW78" s="37"/>
      <c r="AEX78" s="37"/>
      <c r="AEY78" s="37"/>
      <c r="AEZ78" s="37"/>
      <c r="AFA78" s="37"/>
      <c r="AFB78" s="37"/>
      <c r="AFC78" s="37"/>
      <c r="AFD78" s="37"/>
      <c r="AFE78" s="37"/>
      <c r="AFF78" s="37"/>
      <c r="AFG78" s="37"/>
      <c r="AFH78" s="37"/>
      <c r="AFI78" s="37"/>
      <c r="AFJ78" s="37"/>
      <c r="AFK78" s="37"/>
      <c r="AFL78" s="37"/>
      <c r="AFM78" s="37"/>
      <c r="AFN78" s="37"/>
      <c r="AFO78" s="37"/>
      <c r="AFP78" s="37"/>
      <c r="AFQ78" s="37"/>
      <c r="AFR78" s="37"/>
      <c r="AFS78" s="37"/>
      <c r="AFT78" s="37"/>
      <c r="AFU78" s="37"/>
      <c r="AFV78" s="37"/>
      <c r="AFW78" s="37"/>
      <c r="AFX78" s="37"/>
      <c r="AFY78" s="37"/>
      <c r="AFZ78" s="37"/>
      <c r="AGA78" s="37"/>
      <c r="AGB78" s="37"/>
      <c r="AGC78" s="37"/>
      <c r="AGD78" s="37"/>
      <c r="AGE78" s="37"/>
      <c r="AGF78" s="37"/>
      <c r="AGG78" s="37"/>
      <c r="AGH78" s="37"/>
      <c r="AGI78" s="37"/>
      <c r="AGJ78" s="37"/>
      <c r="AGK78" s="37"/>
      <c r="AGL78" s="37"/>
      <c r="AGM78" s="37"/>
      <c r="AGN78" s="37"/>
      <c r="AGO78" s="37"/>
      <c r="AGP78" s="37"/>
      <c r="AGQ78" s="37"/>
      <c r="AGR78" s="37"/>
      <c r="AGS78" s="37"/>
      <c r="AGT78" s="37"/>
      <c r="AGU78" s="37"/>
      <c r="AGV78" s="37"/>
      <c r="AGW78" s="37"/>
      <c r="AGX78" s="37"/>
      <c r="AGY78" s="37"/>
      <c r="AGZ78" s="37"/>
      <c r="AHA78" s="37"/>
      <c r="AHB78" s="37"/>
      <c r="AHC78" s="37"/>
      <c r="AHD78" s="37"/>
      <c r="AHE78" s="37"/>
      <c r="AHF78" s="37"/>
      <c r="AHG78" s="37"/>
      <c r="AHH78" s="37"/>
      <c r="AHI78" s="37"/>
      <c r="AHJ78" s="37"/>
      <c r="AHK78" s="37"/>
      <c r="AHL78" s="37"/>
      <c r="AHM78" s="37"/>
      <c r="AHN78" s="37"/>
      <c r="AHO78" s="37"/>
      <c r="AHP78" s="37"/>
      <c r="AHQ78" s="37"/>
      <c r="AHR78" s="37"/>
      <c r="AHS78" s="37"/>
      <c r="AHT78" s="37"/>
      <c r="AHU78" s="37"/>
      <c r="AHV78" s="37"/>
      <c r="AHW78" s="37"/>
      <c r="AHX78" s="37"/>
      <c r="AHY78" s="37"/>
      <c r="AHZ78" s="37"/>
      <c r="AIA78" s="37"/>
      <c r="AIB78" s="37"/>
      <c r="AIC78" s="37"/>
      <c r="AID78" s="37"/>
      <c r="AIE78" s="37"/>
      <c r="AIF78" s="37"/>
      <c r="AIG78" s="37"/>
      <c r="AIH78" s="37"/>
      <c r="AII78" s="37"/>
      <c r="AIJ78" s="37"/>
      <c r="AIK78" s="37"/>
      <c r="AIL78" s="37"/>
      <c r="AIM78" s="37"/>
      <c r="AIN78" s="37"/>
      <c r="AIO78" s="37"/>
      <c r="AIP78" s="37"/>
      <c r="AIQ78" s="37"/>
      <c r="AIR78" s="37"/>
      <c r="AIS78" s="37"/>
      <c r="AIT78" s="37"/>
      <c r="AIU78" s="37"/>
      <c r="AIV78" s="37"/>
      <c r="AIW78" s="37"/>
      <c r="AIX78" s="37"/>
      <c r="AIY78" s="37"/>
      <c r="AIZ78" s="37"/>
      <c r="AJA78" s="37"/>
      <c r="AJB78" s="37"/>
      <c r="AJC78" s="37"/>
      <c r="AJD78" s="37"/>
      <c r="AJE78" s="37"/>
      <c r="AJF78" s="37"/>
      <c r="AJG78" s="37"/>
      <c r="AJH78" s="37"/>
      <c r="AJI78" s="37"/>
      <c r="AJJ78" s="37"/>
      <c r="AJK78" s="37"/>
      <c r="AJL78" s="37"/>
      <c r="AJM78" s="37"/>
      <c r="AJN78" s="37"/>
      <c r="AJO78" s="37"/>
      <c r="AJP78" s="37"/>
      <c r="AJQ78" s="37"/>
      <c r="AJR78" s="37"/>
      <c r="AJS78" s="37"/>
      <c r="AJT78" s="37"/>
      <c r="AJU78" s="37"/>
      <c r="AJV78" s="37"/>
      <c r="AJW78" s="37"/>
      <c r="AJX78" s="37"/>
      <c r="AJY78" s="37"/>
      <c r="AJZ78" s="37"/>
      <c r="AKA78" s="37"/>
      <c r="AKB78" s="37"/>
      <c r="AKC78" s="37"/>
      <c r="AKD78" s="37"/>
      <c r="AKE78" s="37"/>
      <c r="AKF78" s="37"/>
      <c r="AKG78" s="37"/>
      <c r="AKH78" s="37"/>
      <c r="AKI78" s="37"/>
      <c r="AKJ78" s="37"/>
      <c r="AKK78" s="37"/>
      <c r="AKL78" s="37"/>
      <c r="AKM78" s="37"/>
      <c r="AKN78" s="37"/>
      <c r="AKO78" s="37"/>
      <c r="AKP78" s="37"/>
      <c r="AKQ78" s="37"/>
      <c r="AKR78" s="37"/>
      <c r="AKS78" s="37"/>
      <c r="AKT78" s="37"/>
      <c r="AKU78" s="37"/>
      <c r="AKV78" s="37"/>
      <c r="AKW78" s="37"/>
      <c r="AKX78" s="37"/>
      <c r="AKY78" s="37"/>
      <c r="AKZ78" s="37"/>
      <c r="ALA78" s="37"/>
      <c r="ALB78" s="37"/>
      <c r="ALC78" s="37"/>
      <c r="ALD78" s="37"/>
      <c r="ALE78" s="37"/>
      <c r="ALF78" s="37"/>
      <c r="ALG78" s="37"/>
      <c r="ALH78" s="37"/>
      <c r="ALI78" s="37"/>
      <c r="ALJ78" s="37"/>
      <c r="ALK78" s="37"/>
      <c r="ALL78" s="37"/>
      <c r="ALM78" s="37"/>
      <c r="ALN78" s="37"/>
      <c r="ALO78" s="37"/>
      <c r="ALP78" s="37"/>
      <c r="ALQ78" s="37"/>
      <c r="ALR78" s="37"/>
      <c r="ALS78" s="37"/>
      <c r="ALT78" s="37"/>
      <c r="ALU78" s="37"/>
      <c r="ALV78" s="37"/>
      <c r="ALW78" s="37"/>
      <c r="ALX78" s="37"/>
      <c r="ALY78" s="37"/>
      <c r="ALZ78" s="37"/>
      <c r="AMA78" s="37"/>
      <c r="AMB78" s="37"/>
      <c r="AMC78" s="37"/>
      <c r="AMD78" s="37"/>
      <c r="AME78" s="37"/>
      <c r="AMF78" s="37"/>
      <c r="AMG78" s="37"/>
      <c r="AMH78" s="37"/>
      <c r="AMI78" s="37"/>
      <c r="AMJ78" s="37"/>
      <c r="AMK78" s="37"/>
    </row>
    <row r="79" spans="1:1025" s="36" customFormat="1" x14ac:dyDescent="0.2">
      <c r="A79" s="266"/>
      <c r="B79" s="266"/>
      <c r="C79" s="266"/>
      <c r="D79" s="266"/>
      <c r="E79" s="42"/>
      <c r="F79" s="43"/>
      <c r="G79" s="46"/>
      <c r="H79" s="46"/>
      <c r="I79" s="46"/>
      <c r="J79" s="46"/>
      <c r="K79" s="43"/>
      <c r="L79" s="43"/>
      <c r="M79" s="39"/>
      <c r="N79" s="39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  <c r="IW79" s="37"/>
      <c r="IX79" s="37"/>
      <c r="IY79" s="37"/>
      <c r="IZ79" s="37"/>
      <c r="JA79" s="37"/>
      <c r="JB79" s="37"/>
      <c r="JC79" s="37"/>
      <c r="JD79" s="37"/>
      <c r="JE79" s="37"/>
      <c r="JF79" s="37"/>
      <c r="JG79" s="37"/>
      <c r="JH79" s="37"/>
      <c r="JI79" s="37"/>
      <c r="JJ79" s="37"/>
      <c r="JK79" s="37"/>
      <c r="JL79" s="37"/>
      <c r="JM79" s="37"/>
      <c r="JN79" s="37"/>
      <c r="JO79" s="37"/>
      <c r="JP79" s="37"/>
      <c r="JQ79" s="37"/>
      <c r="JR79" s="37"/>
      <c r="JS79" s="37"/>
      <c r="JT79" s="37"/>
      <c r="JU79" s="37"/>
      <c r="JV79" s="37"/>
      <c r="JW79" s="37"/>
      <c r="JX79" s="37"/>
      <c r="JY79" s="37"/>
      <c r="JZ79" s="37"/>
      <c r="KA79" s="37"/>
      <c r="KB79" s="37"/>
      <c r="KC79" s="37"/>
      <c r="KD79" s="37"/>
      <c r="KE79" s="37"/>
      <c r="KF79" s="37"/>
      <c r="KG79" s="37"/>
      <c r="KH79" s="37"/>
      <c r="KI79" s="37"/>
      <c r="KJ79" s="37"/>
      <c r="KK79" s="37"/>
      <c r="KL79" s="37"/>
      <c r="KM79" s="37"/>
      <c r="KN79" s="37"/>
      <c r="KO79" s="37"/>
      <c r="KP79" s="37"/>
      <c r="KQ79" s="37"/>
      <c r="KR79" s="37"/>
      <c r="KS79" s="37"/>
      <c r="KT79" s="37"/>
      <c r="KU79" s="37"/>
      <c r="KV79" s="37"/>
      <c r="KW79" s="37"/>
      <c r="KX79" s="37"/>
      <c r="KY79" s="37"/>
      <c r="KZ79" s="37"/>
      <c r="LA79" s="37"/>
      <c r="LB79" s="37"/>
      <c r="LC79" s="37"/>
      <c r="LD79" s="37"/>
      <c r="LE79" s="37"/>
      <c r="LF79" s="37"/>
      <c r="LG79" s="37"/>
      <c r="LH79" s="37"/>
      <c r="LI79" s="37"/>
      <c r="LJ79" s="37"/>
      <c r="LK79" s="37"/>
      <c r="LL79" s="37"/>
      <c r="LM79" s="37"/>
      <c r="LN79" s="37"/>
      <c r="LO79" s="37"/>
      <c r="LP79" s="37"/>
      <c r="LQ79" s="37"/>
      <c r="LR79" s="37"/>
      <c r="LS79" s="37"/>
      <c r="LT79" s="37"/>
      <c r="LU79" s="37"/>
      <c r="LV79" s="37"/>
      <c r="LW79" s="37"/>
      <c r="LX79" s="37"/>
      <c r="LY79" s="37"/>
      <c r="LZ79" s="37"/>
      <c r="MA79" s="37"/>
      <c r="MB79" s="37"/>
      <c r="MC79" s="37"/>
      <c r="MD79" s="37"/>
      <c r="ME79" s="37"/>
      <c r="MF79" s="37"/>
      <c r="MG79" s="37"/>
      <c r="MH79" s="37"/>
      <c r="MI79" s="37"/>
      <c r="MJ79" s="37"/>
      <c r="MK79" s="37"/>
      <c r="ML79" s="37"/>
      <c r="MM79" s="37"/>
      <c r="MN79" s="37"/>
      <c r="MO79" s="37"/>
      <c r="MP79" s="37"/>
      <c r="MQ79" s="37"/>
      <c r="MR79" s="37"/>
      <c r="MS79" s="37"/>
      <c r="MT79" s="37"/>
      <c r="MU79" s="37"/>
      <c r="MV79" s="37"/>
      <c r="MW79" s="37"/>
      <c r="MX79" s="37"/>
      <c r="MY79" s="37"/>
      <c r="MZ79" s="37"/>
      <c r="NA79" s="37"/>
      <c r="NB79" s="37"/>
      <c r="NC79" s="37"/>
      <c r="ND79" s="37"/>
      <c r="NE79" s="37"/>
      <c r="NF79" s="37"/>
      <c r="NG79" s="37"/>
      <c r="NH79" s="37"/>
      <c r="NI79" s="37"/>
      <c r="NJ79" s="37"/>
      <c r="NK79" s="37"/>
      <c r="NL79" s="37"/>
      <c r="NM79" s="37"/>
      <c r="NN79" s="37"/>
      <c r="NO79" s="37"/>
      <c r="NP79" s="37"/>
      <c r="NQ79" s="37"/>
      <c r="NR79" s="37"/>
      <c r="NS79" s="37"/>
      <c r="NT79" s="37"/>
      <c r="NU79" s="37"/>
      <c r="NV79" s="37"/>
      <c r="NW79" s="37"/>
      <c r="NX79" s="37"/>
      <c r="NY79" s="37"/>
      <c r="NZ79" s="37"/>
      <c r="OA79" s="37"/>
      <c r="OB79" s="37"/>
      <c r="OC79" s="37"/>
      <c r="OD79" s="37"/>
      <c r="OE79" s="37"/>
      <c r="OF79" s="37"/>
      <c r="OG79" s="37"/>
      <c r="OH79" s="37"/>
      <c r="OI79" s="37"/>
      <c r="OJ79" s="37"/>
      <c r="OK79" s="37"/>
      <c r="OL79" s="37"/>
      <c r="OM79" s="37"/>
      <c r="ON79" s="37"/>
      <c r="OO79" s="37"/>
      <c r="OP79" s="37"/>
      <c r="OQ79" s="37"/>
      <c r="OR79" s="37"/>
      <c r="OS79" s="37"/>
      <c r="OT79" s="37"/>
      <c r="OU79" s="37"/>
      <c r="OV79" s="37"/>
      <c r="OW79" s="37"/>
      <c r="OX79" s="37"/>
      <c r="OY79" s="37"/>
      <c r="OZ79" s="37"/>
      <c r="PA79" s="37"/>
      <c r="PB79" s="37"/>
      <c r="PC79" s="37"/>
      <c r="PD79" s="37"/>
      <c r="PE79" s="37"/>
      <c r="PF79" s="37"/>
      <c r="PG79" s="37"/>
      <c r="PH79" s="37"/>
      <c r="PI79" s="37"/>
      <c r="PJ79" s="37"/>
      <c r="PK79" s="37"/>
      <c r="PL79" s="37"/>
      <c r="PM79" s="37"/>
      <c r="PN79" s="37"/>
      <c r="PO79" s="37"/>
      <c r="PP79" s="37"/>
      <c r="PQ79" s="37"/>
      <c r="PR79" s="37"/>
      <c r="PS79" s="37"/>
      <c r="PT79" s="37"/>
      <c r="PU79" s="37"/>
      <c r="PV79" s="37"/>
      <c r="PW79" s="37"/>
      <c r="PX79" s="37"/>
      <c r="PY79" s="37"/>
      <c r="PZ79" s="37"/>
      <c r="QA79" s="37"/>
      <c r="QB79" s="37"/>
      <c r="QC79" s="37"/>
      <c r="QD79" s="37"/>
      <c r="QE79" s="37"/>
      <c r="QF79" s="37"/>
      <c r="QG79" s="37"/>
      <c r="QH79" s="37"/>
      <c r="QI79" s="37"/>
      <c r="QJ79" s="37"/>
      <c r="QK79" s="37"/>
      <c r="QL79" s="37"/>
      <c r="QM79" s="37"/>
      <c r="QN79" s="37"/>
      <c r="QO79" s="37"/>
      <c r="QP79" s="37"/>
      <c r="QQ79" s="37"/>
      <c r="QR79" s="37"/>
      <c r="QS79" s="37"/>
      <c r="QT79" s="37"/>
      <c r="QU79" s="37"/>
      <c r="QV79" s="37"/>
      <c r="QW79" s="37"/>
      <c r="QX79" s="37"/>
      <c r="QY79" s="37"/>
      <c r="QZ79" s="37"/>
      <c r="RA79" s="37"/>
      <c r="RB79" s="37"/>
      <c r="RC79" s="37"/>
      <c r="RD79" s="37"/>
      <c r="RE79" s="37"/>
      <c r="RF79" s="37"/>
      <c r="RG79" s="37"/>
      <c r="RH79" s="37"/>
      <c r="RI79" s="37"/>
      <c r="RJ79" s="37"/>
      <c r="RK79" s="37"/>
      <c r="RL79" s="37"/>
      <c r="RM79" s="37"/>
      <c r="RN79" s="37"/>
      <c r="RO79" s="37"/>
      <c r="RP79" s="37"/>
      <c r="RQ79" s="37"/>
      <c r="RR79" s="37"/>
      <c r="RS79" s="37"/>
      <c r="RT79" s="37"/>
      <c r="RU79" s="37"/>
      <c r="RV79" s="37"/>
      <c r="RW79" s="37"/>
      <c r="RX79" s="37"/>
      <c r="RY79" s="37"/>
      <c r="RZ79" s="37"/>
      <c r="SA79" s="37"/>
      <c r="SB79" s="37"/>
      <c r="SC79" s="37"/>
      <c r="SD79" s="37"/>
      <c r="SE79" s="37"/>
      <c r="SF79" s="37"/>
      <c r="SG79" s="37"/>
      <c r="SH79" s="37"/>
      <c r="SI79" s="37"/>
      <c r="SJ79" s="37"/>
      <c r="SK79" s="37"/>
      <c r="SL79" s="37"/>
      <c r="SM79" s="37"/>
      <c r="SN79" s="37"/>
      <c r="SO79" s="37"/>
      <c r="SP79" s="37"/>
      <c r="SQ79" s="37"/>
      <c r="SR79" s="37"/>
      <c r="SS79" s="37"/>
      <c r="ST79" s="37"/>
      <c r="SU79" s="37"/>
      <c r="SV79" s="37"/>
      <c r="SW79" s="37"/>
      <c r="SX79" s="37"/>
      <c r="SY79" s="37"/>
      <c r="SZ79" s="37"/>
      <c r="TA79" s="37"/>
      <c r="TB79" s="37"/>
      <c r="TC79" s="37"/>
      <c r="TD79" s="37"/>
      <c r="TE79" s="37"/>
      <c r="TF79" s="37"/>
      <c r="TG79" s="37"/>
      <c r="TH79" s="37"/>
      <c r="TI79" s="37"/>
      <c r="TJ79" s="37"/>
      <c r="TK79" s="37"/>
      <c r="TL79" s="37"/>
      <c r="TM79" s="37"/>
      <c r="TN79" s="37"/>
      <c r="TO79" s="37"/>
      <c r="TP79" s="37"/>
      <c r="TQ79" s="37"/>
      <c r="TR79" s="37"/>
      <c r="TS79" s="37"/>
      <c r="TT79" s="37"/>
      <c r="TU79" s="37"/>
      <c r="TV79" s="37"/>
      <c r="TW79" s="37"/>
      <c r="TX79" s="37"/>
      <c r="TY79" s="37"/>
      <c r="TZ79" s="37"/>
      <c r="UA79" s="37"/>
      <c r="UB79" s="37"/>
      <c r="UC79" s="37"/>
      <c r="UD79" s="37"/>
      <c r="UE79" s="37"/>
      <c r="UF79" s="37"/>
      <c r="UG79" s="37"/>
      <c r="UH79" s="37"/>
      <c r="UI79" s="37"/>
      <c r="UJ79" s="37"/>
      <c r="UK79" s="37"/>
      <c r="UL79" s="37"/>
      <c r="UM79" s="37"/>
      <c r="UN79" s="37"/>
      <c r="UO79" s="37"/>
      <c r="UP79" s="37"/>
      <c r="UQ79" s="37"/>
      <c r="UR79" s="37"/>
      <c r="US79" s="37"/>
      <c r="UT79" s="37"/>
      <c r="UU79" s="37"/>
      <c r="UV79" s="37"/>
      <c r="UW79" s="37"/>
      <c r="UX79" s="37"/>
      <c r="UY79" s="37"/>
      <c r="UZ79" s="37"/>
      <c r="VA79" s="37"/>
      <c r="VB79" s="37"/>
      <c r="VC79" s="37"/>
      <c r="VD79" s="37"/>
      <c r="VE79" s="37"/>
      <c r="VF79" s="37"/>
      <c r="VG79" s="37"/>
      <c r="VH79" s="37"/>
      <c r="VI79" s="37"/>
      <c r="VJ79" s="37"/>
      <c r="VK79" s="37"/>
      <c r="VL79" s="37"/>
      <c r="VM79" s="37"/>
      <c r="VN79" s="37"/>
      <c r="VO79" s="37"/>
      <c r="VP79" s="37"/>
      <c r="VQ79" s="37"/>
      <c r="VR79" s="37"/>
      <c r="VS79" s="37"/>
      <c r="VT79" s="37"/>
      <c r="VU79" s="37"/>
      <c r="VV79" s="37"/>
      <c r="VW79" s="37"/>
      <c r="VX79" s="37"/>
      <c r="VY79" s="37"/>
      <c r="VZ79" s="37"/>
      <c r="WA79" s="37"/>
      <c r="WB79" s="37"/>
      <c r="WC79" s="37"/>
      <c r="WD79" s="37"/>
      <c r="WE79" s="37"/>
      <c r="WF79" s="37"/>
      <c r="WG79" s="37"/>
      <c r="WH79" s="37"/>
      <c r="WI79" s="37"/>
      <c r="WJ79" s="37"/>
      <c r="WK79" s="37"/>
      <c r="WL79" s="37"/>
      <c r="WM79" s="37"/>
      <c r="WN79" s="37"/>
      <c r="WO79" s="37"/>
      <c r="WP79" s="37"/>
      <c r="WQ79" s="37"/>
      <c r="WR79" s="37"/>
      <c r="WS79" s="37"/>
      <c r="WT79" s="37"/>
      <c r="WU79" s="37"/>
      <c r="WV79" s="37"/>
      <c r="WW79" s="37"/>
      <c r="WX79" s="37"/>
      <c r="WY79" s="37"/>
      <c r="WZ79" s="37"/>
      <c r="XA79" s="37"/>
      <c r="XB79" s="37"/>
      <c r="XC79" s="37"/>
      <c r="XD79" s="37"/>
      <c r="XE79" s="37"/>
      <c r="XF79" s="37"/>
      <c r="XG79" s="37"/>
      <c r="XH79" s="37"/>
      <c r="XI79" s="37"/>
      <c r="XJ79" s="37"/>
      <c r="XK79" s="37"/>
      <c r="XL79" s="37"/>
      <c r="XM79" s="37"/>
      <c r="XN79" s="37"/>
      <c r="XO79" s="37"/>
      <c r="XP79" s="37"/>
      <c r="XQ79" s="37"/>
      <c r="XR79" s="37"/>
      <c r="XS79" s="37"/>
      <c r="XT79" s="37"/>
      <c r="XU79" s="37"/>
      <c r="XV79" s="37"/>
      <c r="XW79" s="37"/>
      <c r="XX79" s="37"/>
      <c r="XY79" s="37"/>
      <c r="XZ79" s="37"/>
      <c r="YA79" s="37"/>
      <c r="YB79" s="37"/>
      <c r="YC79" s="37"/>
      <c r="YD79" s="37"/>
      <c r="YE79" s="37"/>
      <c r="YF79" s="37"/>
      <c r="YG79" s="37"/>
      <c r="YH79" s="37"/>
      <c r="YI79" s="37"/>
      <c r="YJ79" s="37"/>
      <c r="YK79" s="37"/>
      <c r="YL79" s="37"/>
      <c r="YM79" s="37"/>
      <c r="YN79" s="37"/>
      <c r="YO79" s="37"/>
      <c r="YP79" s="37"/>
      <c r="YQ79" s="37"/>
      <c r="YR79" s="37"/>
      <c r="YS79" s="37"/>
      <c r="YT79" s="37"/>
      <c r="YU79" s="37"/>
      <c r="YV79" s="37"/>
      <c r="YW79" s="37"/>
      <c r="YX79" s="37"/>
      <c r="YY79" s="37"/>
      <c r="YZ79" s="37"/>
      <c r="ZA79" s="37"/>
      <c r="ZB79" s="37"/>
      <c r="ZC79" s="37"/>
      <c r="ZD79" s="37"/>
      <c r="ZE79" s="37"/>
      <c r="ZF79" s="37"/>
      <c r="ZG79" s="37"/>
      <c r="ZH79" s="37"/>
      <c r="ZI79" s="37"/>
      <c r="ZJ79" s="37"/>
      <c r="ZK79" s="37"/>
      <c r="ZL79" s="37"/>
      <c r="ZM79" s="37"/>
      <c r="ZN79" s="37"/>
      <c r="ZO79" s="37"/>
      <c r="ZP79" s="37"/>
      <c r="ZQ79" s="37"/>
      <c r="ZR79" s="37"/>
      <c r="ZS79" s="37"/>
      <c r="ZT79" s="37"/>
      <c r="ZU79" s="37"/>
      <c r="ZV79" s="37"/>
      <c r="ZW79" s="37"/>
      <c r="ZX79" s="37"/>
      <c r="ZY79" s="37"/>
      <c r="ZZ79" s="37"/>
      <c r="AAA79" s="37"/>
      <c r="AAB79" s="37"/>
      <c r="AAC79" s="37"/>
      <c r="AAD79" s="37"/>
      <c r="AAE79" s="37"/>
      <c r="AAF79" s="37"/>
      <c r="AAG79" s="37"/>
      <c r="AAH79" s="37"/>
      <c r="AAI79" s="37"/>
      <c r="AAJ79" s="37"/>
      <c r="AAK79" s="37"/>
      <c r="AAL79" s="37"/>
      <c r="AAM79" s="37"/>
      <c r="AAN79" s="37"/>
      <c r="AAO79" s="37"/>
      <c r="AAP79" s="37"/>
      <c r="AAQ79" s="37"/>
      <c r="AAR79" s="37"/>
      <c r="AAS79" s="37"/>
      <c r="AAT79" s="37"/>
      <c r="AAU79" s="37"/>
      <c r="AAV79" s="37"/>
      <c r="AAW79" s="37"/>
      <c r="AAX79" s="37"/>
      <c r="AAY79" s="37"/>
      <c r="AAZ79" s="37"/>
      <c r="ABA79" s="37"/>
      <c r="ABB79" s="37"/>
      <c r="ABC79" s="37"/>
      <c r="ABD79" s="37"/>
      <c r="ABE79" s="37"/>
      <c r="ABF79" s="37"/>
      <c r="ABG79" s="37"/>
      <c r="ABH79" s="37"/>
      <c r="ABI79" s="37"/>
      <c r="ABJ79" s="37"/>
      <c r="ABK79" s="37"/>
      <c r="ABL79" s="37"/>
      <c r="ABM79" s="37"/>
      <c r="ABN79" s="37"/>
      <c r="ABO79" s="37"/>
      <c r="ABP79" s="37"/>
      <c r="ABQ79" s="37"/>
      <c r="ABR79" s="37"/>
      <c r="ABS79" s="37"/>
      <c r="ABT79" s="37"/>
      <c r="ABU79" s="37"/>
      <c r="ABV79" s="37"/>
      <c r="ABW79" s="37"/>
      <c r="ABX79" s="37"/>
      <c r="ABY79" s="37"/>
      <c r="ABZ79" s="37"/>
      <c r="ACA79" s="37"/>
      <c r="ACB79" s="37"/>
      <c r="ACC79" s="37"/>
      <c r="ACD79" s="37"/>
      <c r="ACE79" s="37"/>
      <c r="ACF79" s="37"/>
      <c r="ACG79" s="37"/>
      <c r="ACH79" s="37"/>
      <c r="ACI79" s="37"/>
      <c r="ACJ79" s="37"/>
      <c r="ACK79" s="37"/>
      <c r="ACL79" s="37"/>
      <c r="ACM79" s="37"/>
      <c r="ACN79" s="37"/>
      <c r="ACO79" s="37"/>
      <c r="ACP79" s="37"/>
      <c r="ACQ79" s="37"/>
      <c r="ACR79" s="37"/>
      <c r="ACS79" s="37"/>
      <c r="ACT79" s="37"/>
      <c r="ACU79" s="37"/>
      <c r="ACV79" s="37"/>
      <c r="ACW79" s="37"/>
      <c r="ACX79" s="37"/>
      <c r="ACY79" s="37"/>
      <c r="ACZ79" s="37"/>
      <c r="ADA79" s="37"/>
      <c r="ADB79" s="37"/>
      <c r="ADC79" s="37"/>
      <c r="ADD79" s="37"/>
      <c r="ADE79" s="37"/>
      <c r="ADF79" s="37"/>
      <c r="ADG79" s="37"/>
      <c r="ADH79" s="37"/>
      <c r="ADI79" s="37"/>
      <c r="ADJ79" s="37"/>
      <c r="ADK79" s="37"/>
      <c r="ADL79" s="37"/>
      <c r="ADM79" s="37"/>
      <c r="ADN79" s="37"/>
      <c r="ADO79" s="37"/>
      <c r="ADP79" s="37"/>
      <c r="ADQ79" s="37"/>
      <c r="ADR79" s="37"/>
      <c r="ADS79" s="37"/>
      <c r="ADT79" s="37"/>
      <c r="ADU79" s="37"/>
      <c r="ADV79" s="37"/>
      <c r="ADW79" s="37"/>
      <c r="ADX79" s="37"/>
      <c r="ADY79" s="37"/>
      <c r="ADZ79" s="37"/>
      <c r="AEA79" s="37"/>
      <c r="AEB79" s="37"/>
      <c r="AEC79" s="37"/>
      <c r="AED79" s="37"/>
      <c r="AEE79" s="37"/>
      <c r="AEF79" s="37"/>
      <c r="AEG79" s="37"/>
      <c r="AEH79" s="37"/>
      <c r="AEI79" s="37"/>
      <c r="AEJ79" s="37"/>
      <c r="AEK79" s="37"/>
      <c r="AEL79" s="37"/>
      <c r="AEM79" s="37"/>
      <c r="AEN79" s="37"/>
      <c r="AEO79" s="37"/>
      <c r="AEP79" s="37"/>
      <c r="AEQ79" s="37"/>
      <c r="AER79" s="37"/>
      <c r="AES79" s="37"/>
      <c r="AET79" s="37"/>
      <c r="AEU79" s="37"/>
      <c r="AEV79" s="37"/>
      <c r="AEW79" s="37"/>
      <c r="AEX79" s="37"/>
      <c r="AEY79" s="37"/>
      <c r="AEZ79" s="37"/>
      <c r="AFA79" s="37"/>
      <c r="AFB79" s="37"/>
      <c r="AFC79" s="37"/>
      <c r="AFD79" s="37"/>
      <c r="AFE79" s="37"/>
      <c r="AFF79" s="37"/>
      <c r="AFG79" s="37"/>
      <c r="AFH79" s="37"/>
      <c r="AFI79" s="37"/>
      <c r="AFJ79" s="37"/>
      <c r="AFK79" s="37"/>
      <c r="AFL79" s="37"/>
      <c r="AFM79" s="37"/>
      <c r="AFN79" s="37"/>
      <c r="AFO79" s="37"/>
      <c r="AFP79" s="37"/>
      <c r="AFQ79" s="37"/>
      <c r="AFR79" s="37"/>
      <c r="AFS79" s="37"/>
      <c r="AFT79" s="37"/>
      <c r="AFU79" s="37"/>
      <c r="AFV79" s="37"/>
      <c r="AFW79" s="37"/>
      <c r="AFX79" s="37"/>
      <c r="AFY79" s="37"/>
      <c r="AFZ79" s="37"/>
      <c r="AGA79" s="37"/>
      <c r="AGB79" s="37"/>
      <c r="AGC79" s="37"/>
      <c r="AGD79" s="37"/>
      <c r="AGE79" s="37"/>
      <c r="AGF79" s="37"/>
      <c r="AGG79" s="37"/>
      <c r="AGH79" s="37"/>
      <c r="AGI79" s="37"/>
      <c r="AGJ79" s="37"/>
      <c r="AGK79" s="37"/>
      <c r="AGL79" s="37"/>
      <c r="AGM79" s="37"/>
      <c r="AGN79" s="37"/>
      <c r="AGO79" s="37"/>
      <c r="AGP79" s="37"/>
      <c r="AGQ79" s="37"/>
      <c r="AGR79" s="37"/>
      <c r="AGS79" s="37"/>
      <c r="AGT79" s="37"/>
      <c r="AGU79" s="37"/>
      <c r="AGV79" s="37"/>
      <c r="AGW79" s="37"/>
      <c r="AGX79" s="37"/>
      <c r="AGY79" s="37"/>
      <c r="AGZ79" s="37"/>
      <c r="AHA79" s="37"/>
      <c r="AHB79" s="37"/>
      <c r="AHC79" s="37"/>
      <c r="AHD79" s="37"/>
      <c r="AHE79" s="37"/>
      <c r="AHF79" s="37"/>
      <c r="AHG79" s="37"/>
      <c r="AHH79" s="37"/>
      <c r="AHI79" s="37"/>
      <c r="AHJ79" s="37"/>
      <c r="AHK79" s="37"/>
      <c r="AHL79" s="37"/>
      <c r="AHM79" s="37"/>
      <c r="AHN79" s="37"/>
      <c r="AHO79" s="37"/>
      <c r="AHP79" s="37"/>
      <c r="AHQ79" s="37"/>
      <c r="AHR79" s="37"/>
      <c r="AHS79" s="37"/>
      <c r="AHT79" s="37"/>
      <c r="AHU79" s="37"/>
      <c r="AHV79" s="37"/>
      <c r="AHW79" s="37"/>
      <c r="AHX79" s="37"/>
      <c r="AHY79" s="37"/>
      <c r="AHZ79" s="37"/>
      <c r="AIA79" s="37"/>
      <c r="AIB79" s="37"/>
      <c r="AIC79" s="37"/>
      <c r="AID79" s="37"/>
      <c r="AIE79" s="37"/>
      <c r="AIF79" s="37"/>
      <c r="AIG79" s="37"/>
      <c r="AIH79" s="37"/>
      <c r="AII79" s="37"/>
      <c r="AIJ79" s="37"/>
      <c r="AIK79" s="37"/>
      <c r="AIL79" s="37"/>
      <c r="AIM79" s="37"/>
      <c r="AIN79" s="37"/>
      <c r="AIO79" s="37"/>
      <c r="AIP79" s="37"/>
      <c r="AIQ79" s="37"/>
      <c r="AIR79" s="37"/>
      <c r="AIS79" s="37"/>
      <c r="AIT79" s="37"/>
      <c r="AIU79" s="37"/>
      <c r="AIV79" s="37"/>
      <c r="AIW79" s="37"/>
      <c r="AIX79" s="37"/>
      <c r="AIY79" s="37"/>
      <c r="AIZ79" s="37"/>
      <c r="AJA79" s="37"/>
      <c r="AJB79" s="37"/>
      <c r="AJC79" s="37"/>
      <c r="AJD79" s="37"/>
      <c r="AJE79" s="37"/>
      <c r="AJF79" s="37"/>
      <c r="AJG79" s="37"/>
      <c r="AJH79" s="37"/>
      <c r="AJI79" s="37"/>
      <c r="AJJ79" s="37"/>
      <c r="AJK79" s="37"/>
      <c r="AJL79" s="37"/>
      <c r="AJM79" s="37"/>
      <c r="AJN79" s="37"/>
      <c r="AJO79" s="37"/>
      <c r="AJP79" s="37"/>
      <c r="AJQ79" s="37"/>
      <c r="AJR79" s="37"/>
      <c r="AJS79" s="37"/>
      <c r="AJT79" s="37"/>
      <c r="AJU79" s="37"/>
      <c r="AJV79" s="37"/>
      <c r="AJW79" s="37"/>
      <c r="AJX79" s="37"/>
      <c r="AJY79" s="37"/>
      <c r="AJZ79" s="37"/>
      <c r="AKA79" s="37"/>
      <c r="AKB79" s="37"/>
      <c r="AKC79" s="37"/>
      <c r="AKD79" s="37"/>
      <c r="AKE79" s="37"/>
      <c r="AKF79" s="37"/>
      <c r="AKG79" s="37"/>
      <c r="AKH79" s="37"/>
      <c r="AKI79" s="37"/>
      <c r="AKJ79" s="37"/>
      <c r="AKK79" s="37"/>
      <c r="AKL79" s="37"/>
      <c r="AKM79" s="37"/>
      <c r="AKN79" s="37"/>
      <c r="AKO79" s="37"/>
      <c r="AKP79" s="37"/>
      <c r="AKQ79" s="37"/>
      <c r="AKR79" s="37"/>
      <c r="AKS79" s="37"/>
      <c r="AKT79" s="37"/>
      <c r="AKU79" s="37"/>
      <c r="AKV79" s="37"/>
      <c r="AKW79" s="37"/>
      <c r="AKX79" s="37"/>
      <c r="AKY79" s="37"/>
      <c r="AKZ79" s="37"/>
      <c r="ALA79" s="37"/>
      <c r="ALB79" s="37"/>
      <c r="ALC79" s="37"/>
      <c r="ALD79" s="37"/>
      <c r="ALE79" s="37"/>
      <c r="ALF79" s="37"/>
      <c r="ALG79" s="37"/>
      <c r="ALH79" s="37"/>
      <c r="ALI79" s="37"/>
      <c r="ALJ79" s="37"/>
      <c r="ALK79" s="37"/>
      <c r="ALL79" s="37"/>
      <c r="ALM79" s="37"/>
      <c r="ALN79" s="37"/>
      <c r="ALO79" s="37"/>
      <c r="ALP79" s="37"/>
      <c r="ALQ79" s="37"/>
      <c r="ALR79" s="37"/>
      <c r="ALS79" s="37"/>
      <c r="ALT79" s="37"/>
      <c r="ALU79" s="37"/>
      <c r="ALV79" s="37"/>
      <c r="ALW79" s="37"/>
      <c r="ALX79" s="37"/>
      <c r="ALY79" s="37"/>
      <c r="ALZ79" s="37"/>
      <c r="AMA79" s="37"/>
      <c r="AMB79" s="37"/>
      <c r="AMC79" s="37"/>
      <c r="AMD79" s="37"/>
      <c r="AME79" s="37"/>
      <c r="AMF79" s="37"/>
      <c r="AMG79" s="37"/>
      <c r="AMH79" s="37"/>
      <c r="AMI79" s="37"/>
      <c r="AMJ79" s="37"/>
      <c r="AMK79" s="37"/>
    </row>
    <row r="80" spans="1:1025" s="36" customFormat="1" ht="15" customHeight="1" x14ac:dyDescent="0.2">
      <c r="A80" s="46"/>
      <c r="B80" s="46"/>
      <c r="C80" s="46"/>
      <c r="D80" s="46"/>
      <c r="E80" s="42"/>
      <c r="F80" s="43"/>
      <c r="G80" s="266"/>
      <c r="H80" s="266"/>
      <c r="I80" s="266"/>
      <c r="J80" s="266"/>
      <c r="K80" s="43"/>
      <c r="L80" s="43"/>
      <c r="M80" s="39"/>
      <c r="N80" s="39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  <c r="IW80" s="37"/>
      <c r="IX80" s="37"/>
      <c r="IY80" s="37"/>
      <c r="IZ80" s="37"/>
      <c r="JA80" s="37"/>
      <c r="JB80" s="37"/>
      <c r="JC80" s="37"/>
      <c r="JD80" s="37"/>
      <c r="JE80" s="37"/>
      <c r="JF80" s="37"/>
      <c r="JG80" s="37"/>
      <c r="JH80" s="37"/>
      <c r="JI80" s="37"/>
      <c r="JJ80" s="37"/>
      <c r="JK80" s="37"/>
      <c r="JL80" s="37"/>
      <c r="JM80" s="37"/>
      <c r="JN80" s="37"/>
      <c r="JO80" s="37"/>
      <c r="JP80" s="37"/>
      <c r="JQ80" s="37"/>
      <c r="JR80" s="37"/>
      <c r="JS80" s="37"/>
      <c r="JT80" s="37"/>
      <c r="JU80" s="37"/>
      <c r="JV80" s="37"/>
      <c r="JW80" s="37"/>
      <c r="JX80" s="37"/>
      <c r="JY80" s="37"/>
      <c r="JZ80" s="37"/>
      <c r="KA80" s="37"/>
      <c r="KB80" s="37"/>
      <c r="KC80" s="37"/>
      <c r="KD80" s="37"/>
      <c r="KE80" s="37"/>
      <c r="KF80" s="37"/>
      <c r="KG80" s="37"/>
      <c r="KH80" s="37"/>
      <c r="KI80" s="37"/>
      <c r="KJ80" s="37"/>
      <c r="KK80" s="37"/>
      <c r="KL80" s="37"/>
      <c r="KM80" s="37"/>
      <c r="KN80" s="37"/>
      <c r="KO80" s="37"/>
      <c r="KP80" s="37"/>
      <c r="KQ80" s="37"/>
      <c r="KR80" s="37"/>
      <c r="KS80" s="37"/>
      <c r="KT80" s="37"/>
      <c r="KU80" s="37"/>
      <c r="KV80" s="37"/>
      <c r="KW80" s="37"/>
      <c r="KX80" s="37"/>
      <c r="KY80" s="37"/>
      <c r="KZ80" s="37"/>
      <c r="LA80" s="37"/>
      <c r="LB80" s="37"/>
      <c r="LC80" s="37"/>
      <c r="LD80" s="37"/>
      <c r="LE80" s="37"/>
      <c r="LF80" s="37"/>
      <c r="LG80" s="37"/>
      <c r="LH80" s="37"/>
      <c r="LI80" s="37"/>
      <c r="LJ80" s="37"/>
      <c r="LK80" s="37"/>
      <c r="LL80" s="37"/>
      <c r="LM80" s="37"/>
      <c r="LN80" s="37"/>
      <c r="LO80" s="37"/>
      <c r="LP80" s="37"/>
      <c r="LQ80" s="37"/>
      <c r="LR80" s="37"/>
      <c r="LS80" s="37"/>
      <c r="LT80" s="37"/>
      <c r="LU80" s="37"/>
      <c r="LV80" s="37"/>
      <c r="LW80" s="37"/>
      <c r="LX80" s="37"/>
      <c r="LY80" s="37"/>
      <c r="LZ80" s="37"/>
      <c r="MA80" s="37"/>
      <c r="MB80" s="37"/>
      <c r="MC80" s="37"/>
      <c r="MD80" s="37"/>
      <c r="ME80" s="37"/>
      <c r="MF80" s="37"/>
      <c r="MG80" s="37"/>
      <c r="MH80" s="37"/>
      <c r="MI80" s="37"/>
      <c r="MJ80" s="37"/>
      <c r="MK80" s="37"/>
      <c r="ML80" s="37"/>
      <c r="MM80" s="37"/>
      <c r="MN80" s="37"/>
      <c r="MO80" s="37"/>
      <c r="MP80" s="37"/>
      <c r="MQ80" s="37"/>
      <c r="MR80" s="37"/>
      <c r="MS80" s="37"/>
      <c r="MT80" s="37"/>
      <c r="MU80" s="37"/>
      <c r="MV80" s="37"/>
      <c r="MW80" s="37"/>
      <c r="MX80" s="37"/>
      <c r="MY80" s="37"/>
      <c r="MZ80" s="37"/>
      <c r="NA80" s="37"/>
      <c r="NB80" s="37"/>
      <c r="NC80" s="37"/>
      <c r="ND80" s="37"/>
      <c r="NE80" s="37"/>
      <c r="NF80" s="37"/>
      <c r="NG80" s="37"/>
      <c r="NH80" s="37"/>
      <c r="NI80" s="37"/>
      <c r="NJ80" s="37"/>
      <c r="NK80" s="37"/>
      <c r="NL80" s="37"/>
      <c r="NM80" s="37"/>
      <c r="NN80" s="37"/>
      <c r="NO80" s="37"/>
      <c r="NP80" s="37"/>
      <c r="NQ80" s="37"/>
      <c r="NR80" s="37"/>
      <c r="NS80" s="37"/>
      <c r="NT80" s="37"/>
      <c r="NU80" s="37"/>
      <c r="NV80" s="37"/>
      <c r="NW80" s="37"/>
      <c r="NX80" s="37"/>
      <c r="NY80" s="37"/>
      <c r="NZ80" s="37"/>
      <c r="OA80" s="37"/>
      <c r="OB80" s="37"/>
      <c r="OC80" s="37"/>
      <c r="OD80" s="37"/>
      <c r="OE80" s="37"/>
      <c r="OF80" s="37"/>
      <c r="OG80" s="37"/>
      <c r="OH80" s="37"/>
      <c r="OI80" s="37"/>
      <c r="OJ80" s="37"/>
      <c r="OK80" s="37"/>
      <c r="OL80" s="37"/>
      <c r="OM80" s="37"/>
      <c r="ON80" s="37"/>
      <c r="OO80" s="37"/>
      <c r="OP80" s="37"/>
      <c r="OQ80" s="37"/>
      <c r="OR80" s="37"/>
      <c r="OS80" s="37"/>
      <c r="OT80" s="37"/>
      <c r="OU80" s="37"/>
      <c r="OV80" s="37"/>
      <c r="OW80" s="37"/>
      <c r="OX80" s="37"/>
      <c r="OY80" s="37"/>
      <c r="OZ80" s="37"/>
      <c r="PA80" s="37"/>
      <c r="PB80" s="37"/>
      <c r="PC80" s="37"/>
      <c r="PD80" s="37"/>
      <c r="PE80" s="37"/>
      <c r="PF80" s="37"/>
      <c r="PG80" s="37"/>
      <c r="PH80" s="37"/>
      <c r="PI80" s="37"/>
      <c r="PJ80" s="37"/>
      <c r="PK80" s="37"/>
      <c r="PL80" s="37"/>
      <c r="PM80" s="37"/>
      <c r="PN80" s="37"/>
      <c r="PO80" s="37"/>
      <c r="PP80" s="37"/>
      <c r="PQ80" s="37"/>
      <c r="PR80" s="37"/>
      <c r="PS80" s="37"/>
      <c r="PT80" s="37"/>
      <c r="PU80" s="37"/>
      <c r="PV80" s="37"/>
      <c r="PW80" s="37"/>
      <c r="PX80" s="37"/>
      <c r="PY80" s="37"/>
      <c r="PZ80" s="37"/>
      <c r="QA80" s="37"/>
      <c r="QB80" s="37"/>
      <c r="QC80" s="37"/>
      <c r="QD80" s="37"/>
      <c r="QE80" s="37"/>
      <c r="QF80" s="37"/>
      <c r="QG80" s="37"/>
      <c r="QH80" s="37"/>
      <c r="QI80" s="37"/>
      <c r="QJ80" s="37"/>
      <c r="QK80" s="37"/>
      <c r="QL80" s="37"/>
      <c r="QM80" s="37"/>
      <c r="QN80" s="37"/>
      <c r="QO80" s="37"/>
      <c r="QP80" s="37"/>
      <c r="QQ80" s="37"/>
      <c r="QR80" s="37"/>
      <c r="QS80" s="37"/>
      <c r="QT80" s="37"/>
      <c r="QU80" s="37"/>
      <c r="QV80" s="37"/>
      <c r="QW80" s="37"/>
      <c r="QX80" s="37"/>
      <c r="QY80" s="37"/>
      <c r="QZ80" s="37"/>
      <c r="RA80" s="37"/>
      <c r="RB80" s="37"/>
      <c r="RC80" s="37"/>
      <c r="RD80" s="37"/>
      <c r="RE80" s="37"/>
      <c r="RF80" s="37"/>
      <c r="RG80" s="37"/>
      <c r="RH80" s="37"/>
      <c r="RI80" s="37"/>
      <c r="RJ80" s="37"/>
      <c r="RK80" s="37"/>
      <c r="RL80" s="37"/>
      <c r="RM80" s="37"/>
      <c r="RN80" s="37"/>
      <c r="RO80" s="37"/>
      <c r="RP80" s="37"/>
      <c r="RQ80" s="37"/>
      <c r="RR80" s="37"/>
      <c r="RS80" s="37"/>
      <c r="RT80" s="37"/>
      <c r="RU80" s="37"/>
      <c r="RV80" s="37"/>
      <c r="RW80" s="37"/>
      <c r="RX80" s="37"/>
      <c r="RY80" s="37"/>
      <c r="RZ80" s="37"/>
      <c r="SA80" s="37"/>
      <c r="SB80" s="37"/>
      <c r="SC80" s="37"/>
      <c r="SD80" s="37"/>
      <c r="SE80" s="37"/>
      <c r="SF80" s="37"/>
      <c r="SG80" s="37"/>
      <c r="SH80" s="37"/>
      <c r="SI80" s="37"/>
      <c r="SJ80" s="37"/>
      <c r="SK80" s="37"/>
      <c r="SL80" s="37"/>
      <c r="SM80" s="37"/>
      <c r="SN80" s="37"/>
      <c r="SO80" s="37"/>
      <c r="SP80" s="37"/>
      <c r="SQ80" s="37"/>
      <c r="SR80" s="37"/>
      <c r="SS80" s="37"/>
      <c r="ST80" s="37"/>
      <c r="SU80" s="37"/>
      <c r="SV80" s="37"/>
      <c r="SW80" s="37"/>
      <c r="SX80" s="37"/>
      <c r="SY80" s="37"/>
      <c r="SZ80" s="37"/>
      <c r="TA80" s="37"/>
      <c r="TB80" s="37"/>
      <c r="TC80" s="37"/>
      <c r="TD80" s="37"/>
      <c r="TE80" s="37"/>
      <c r="TF80" s="37"/>
      <c r="TG80" s="37"/>
      <c r="TH80" s="37"/>
      <c r="TI80" s="37"/>
      <c r="TJ80" s="37"/>
      <c r="TK80" s="37"/>
      <c r="TL80" s="37"/>
      <c r="TM80" s="37"/>
      <c r="TN80" s="37"/>
      <c r="TO80" s="37"/>
      <c r="TP80" s="37"/>
      <c r="TQ80" s="37"/>
      <c r="TR80" s="37"/>
      <c r="TS80" s="37"/>
      <c r="TT80" s="37"/>
      <c r="TU80" s="37"/>
      <c r="TV80" s="37"/>
      <c r="TW80" s="37"/>
      <c r="TX80" s="37"/>
      <c r="TY80" s="37"/>
      <c r="TZ80" s="37"/>
      <c r="UA80" s="37"/>
      <c r="UB80" s="37"/>
      <c r="UC80" s="37"/>
      <c r="UD80" s="37"/>
      <c r="UE80" s="37"/>
      <c r="UF80" s="37"/>
      <c r="UG80" s="37"/>
      <c r="UH80" s="37"/>
      <c r="UI80" s="37"/>
      <c r="UJ80" s="37"/>
      <c r="UK80" s="37"/>
      <c r="UL80" s="37"/>
      <c r="UM80" s="37"/>
      <c r="UN80" s="37"/>
      <c r="UO80" s="37"/>
      <c r="UP80" s="37"/>
      <c r="UQ80" s="37"/>
      <c r="UR80" s="37"/>
      <c r="US80" s="37"/>
      <c r="UT80" s="37"/>
      <c r="UU80" s="37"/>
      <c r="UV80" s="37"/>
      <c r="UW80" s="37"/>
      <c r="UX80" s="37"/>
      <c r="UY80" s="37"/>
      <c r="UZ80" s="37"/>
      <c r="VA80" s="37"/>
      <c r="VB80" s="37"/>
      <c r="VC80" s="37"/>
      <c r="VD80" s="37"/>
      <c r="VE80" s="37"/>
      <c r="VF80" s="37"/>
      <c r="VG80" s="37"/>
      <c r="VH80" s="37"/>
      <c r="VI80" s="37"/>
      <c r="VJ80" s="37"/>
      <c r="VK80" s="37"/>
      <c r="VL80" s="37"/>
      <c r="VM80" s="37"/>
      <c r="VN80" s="37"/>
      <c r="VO80" s="37"/>
      <c r="VP80" s="37"/>
      <c r="VQ80" s="37"/>
      <c r="VR80" s="37"/>
      <c r="VS80" s="37"/>
      <c r="VT80" s="37"/>
      <c r="VU80" s="37"/>
      <c r="VV80" s="37"/>
      <c r="VW80" s="37"/>
      <c r="VX80" s="37"/>
      <c r="VY80" s="37"/>
      <c r="VZ80" s="37"/>
      <c r="WA80" s="37"/>
      <c r="WB80" s="37"/>
      <c r="WC80" s="37"/>
      <c r="WD80" s="37"/>
      <c r="WE80" s="37"/>
      <c r="WF80" s="37"/>
      <c r="WG80" s="37"/>
      <c r="WH80" s="37"/>
      <c r="WI80" s="37"/>
      <c r="WJ80" s="37"/>
      <c r="WK80" s="37"/>
      <c r="WL80" s="37"/>
      <c r="WM80" s="37"/>
      <c r="WN80" s="37"/>
      <c r="WO80" s="37"/>
      <c r="WP80" s="37"/>
      <c r="WQ80" s="37"/>
      <c r="WR80" s="37"/>
      <c r="WS80" s="37"/>
      <c r="WT80" s="37"/>
      <c r="WU80" s="37"/>
      <c r="WV80" s="37"/>
      <c r="WW80" s="37"/>
      <c r="WX80" s="37"/>
      <c r="WY80" s="37"/>
      <c r="WZ80" s="37"/>
      <c r="XA80" s="37"/>
      <c r="XB80" s="37"/>
      <c r="XC80" s="37"/>
      <c r="XD80" s="37"/>
      <c r="XE80" s="37"/>
      <c r="XF80" s="37"/>
      <c r="XG80" s="37"/>
      <c r="XH80" s="37"/>
      <c r="XI80" s="37"/>
      <c r="XJ80" s="37"/>
      <c r="XK80" s="37"/>
      <c r="XL80" s="37"/>
      <c r="XM80" s="37"/>
      <c r="XN80" s="37"/>
      <c r="XO80" s="37"/>
      <c r="XP80" s="37"/>
      <c r="XQ80" s="37"/>
      <c r="XR80" s="37"/>
      <c r="XS80" s="37"/>
      <c r="XT80" s="37"/>
      <c r="XU80" s="37"/>
      <c r="XV80" s="37"/>
      <c r="XW80" s="37"/>
      <c r="XX80" s="37"/>
      <c r="XY80" s="37"/>
      <c r="XZ80" s="37"/>
      <c r="YA80" s="37"/>
      <c r="YB80" s="37"/>
      <c r="YC80" s="37"/>
      <c r="YD80" s="37"/>
      <c r="YE80" s="37"/>
      <c r="YF80" s="37"/>
      <c r="YG80" s="37"/>
      <c r="YH80" s="37"/>
      <c r="YI80" s="37"/>
      <c r="YJ80" s="37"/>
      <c r="YK80" s="37"/>
      <c r="YL80" s="37"/>
      <c r="YM80" s="37"/>
      <c r="YN80" s="37"/>
      <c r="YO80" s="37"/>
      <c r="YP80" s="37"/>
      <c r="YQ80" s="37"/>
      <c r="YR80" s="37"/>
      <c r="YS80" s="37"/>
      <c r="YT80" s="37"/>
      <c r="YU80" s="37"/>
      <c r="YV80" s="37"/>
      <c r="YW80" s="37"/>
      <c r="YX80" s="37"/>
      <c r="YY80" s="37"/>
      <c r="YZ80" s="37"/>
      <c r="ZA80" s="37"/>
      <c r="ZB80" s="37"/>
      <c r="ZC80" s="37"/>
      <c r="ZD80" s="37"/>
      <c r="ZE80" s="37"/>
      <c r="ZF80" s="37"/>
      <c r="ZG80" s="37"/>
      <c r="ZH80" s="37"/>
      <c r="ZI80" s="37"/>
      <c r="ZJ80" s="37"/>
      <c r="ZK80" s="37"/>
      <c r="ZL80" s="37"/>
      <c r="ZM80" s="37"/>
      <c r="ZN80" s="37"/>
      <c r="ZO80" s="37"/>
      <c r="ZP80" s="37"/>
      <c r="ZQ80" s="37"/>
      <c r="ZR80" s="37"/>
      <c r="ZS80" s="37"/>
      <c r="ZT80" s="37"/>
      <c r="ZU80" s="37"/>
      <c r="ZV80" s="37"/>
      <c r="ZW80" s="37"/>
      <c r="ZX80" s="37"/>
      <c r="ZY80" s="37"/>
      <c r="ZZ80" s="37"/>
      <c r="AAA80" s="37"/>
      <c r="AAB80" s="37"/>
      <c r="AAC80" s="37"/>
      <c r="AAD80" s="37"/>
      <c r="AAE80" s="37"/>
      <c r="AAF80" s="37"/>
      <c r="AAG80" s="37"/>
      <c r="AAH80" s="37"/>
      <c r="AAI80" s="37"/>
      <c r="AAJ80" s="37"/>
      <c r="AAK80" s="37"/>
      <c r="AAL80" s="37"/>
      <c r="AAM80" s="37"/>
      <c r="AAN80" s="37"/>
      <c r="AAO80" s="37"/>
      <c r="AAP80" s="37"/>
      <c r="AAQ80" s="37"/>
      <c r="AAR80" s="37"/>
      <c r="AAS80" s="37"/>
      <c r="AAT80" s="37"/>
      <c r="AAU80" s="37"/>
      <c r="AAV80" s="37"/>
      <c r="AAW80" s="37"/>
      <c r="AAX80" s="37"/>
      <c r="AAY80" s="37"/>
      <c r="AAZ80" s="37"/>
      <c r="ABA80" s="37"/>
      <c r="ABB80" s="37"/>
      <c r="ABC80" s="37"/>
      <c r="ABD80" s="37"/>
      <c r="ABE80" s="37"/>
      <c r="ABF80" s="37"/>
      <c r="ABG80" s="37"/>
      <c r="ABH80" s="37"/>
      <c r="ABI80" s="37"/>
      <c r="ABJ80" s="37"/>
      <c r="ABK80" s="37"/>
      <c r="ABL80" s="37"/>
      <c r="ABM80" s="37"/>
      <c r="ABN80" s="37"/>
      <c r="ABO80" s="37"/>
      <c r="ABP80" s="37"/>
      <c r="ABQ80" s="37"/>
      <c r="ABR80" s="37"/>
      <c r="ABS80" s="37"/>
      <c r="ABT80" s="37"/>
      <c r="ABU80" s="37"/>
      <c r="ABV80" s="37"/>
      <c r="ABW80" s="37"/>
      <c r="ABX80" s="37"/>
      <c r="ABY80" s="37"/>
      <c r="ABZ80" s="37"/>
      <c r="ACA80" s="37"/>
      <c r="ACB80" s="37"/>
      <c r="ACC80" s="37"/>
      <c r="ACD80" s="37"/>
      <c r="ACE80" s="37"/>
      <c r="ACF80" s="37"/>
      <c r="ACG80" s="37"/>
      <c r="ACH80" s="37"/>
      <c r="ACI80" s="37"/>
      <c r="ACJ80" s="37"/>
      <c r="ACK80" s="37"/>
      <c r="ACL80" s="37"/>
      <c r="ACM80" s="37"/>
      <c r="ACN80" s="37"/>
      <c r="ACO80" s="37"/>
      <c r="ACP80" s="37"/>
      <c r="ACQ80" s="37"/>
      <c r="ACR80" s="37"/>
      <c r="ACS80" s="37"/>
      <c r="ACT80" s="37"/>
      <c r="ACU80" s="37"/>
      <c r="ACV80" s="37"/>
      <c r="ACW80" s="37"/>
      <c r="ACX80" s="37"/>
      <c r="ACY80" s="37"/>
      <c r="ACZ80" s="37"/>
      <c r="ADA80" s="37"/>
      <c r="ADB80" s="37"/>
      <c r="ADC80" s="37"/>
      <c r="ADD80" s="37"/>
      <c r="ADE80" s="37"/>
      <c r="ADF80" s="37"/>
      <c r="ADG80" s="37"/>
      <c r="ADH80" s="37"/>
      <c r="ADI80" s="37"/>
      <c r="ADJ80" s="37"/>
      <c r="ADK80" s="37"/>
      <c r="ADL80" s="37"/>
      <c r="ADM80" s="37"/>
      <c r="ADN80" s="37"/>
      <c r="ADO80" s="37"/>
      <c r="ADP80" s="37"/>
      <c r="ADQ80" s="37"/>
      <c r="ADR80" s="37"/>
      <c r="ADS80" s="37"/>
      <c r="ADT80" s="37"/>
      <c r="ADU80" s="37"/>
      <c r="ADV80" s="37"/>
      <c r="ADW80" s="37"/>
      <c r="ADX80" s="37"/>
      <c r="ADY80" s="37"/>
      <c r="ADZ80" s="37"/>
      <c r="AEA80" s="37"/>
      <c r="AEB80" s="37"/>
      <c r="AEC80" s="37"/>
      <c r="AED80" s="37"/>
      <c r="AEE80" s="37"/>
      <c r="AEF80" s="37"/>
      <c r="AEG80" s="37"/>
      <c r="AEH80" s="37"/>
      <c r="AEI80" s="37"/>
      <c r="AEJ80" s="37"/>
      <c r="AEK80" s="37"/>
      <c r="AEL80" s="37"/>
      <c r="AEM80" s="37"/>
      <c r="AEN80" s="37"/>
      <c r="AEO80" s="37"/>
      <c r="AEP80" s="37"/>
      <c r="AEQ80" s="37"/>
      <c r="AER80" s="37"/>
      <c r="AES80" s="37"/>
      <c r="AET80" s="37"/>
      <c r="AEU80" s="37"/>
      <c r="AEV80" s="37"/>
      <c r="AEW80" s="37"/>
      <c r="AEX80" s="37"/>
      <c r="AEY80" s="37"/>
      <c r="AEZ80" s="37"/>
      <c r="AFA80" s="37"/>
      <c r="AFB80" s="37"/>
      <c r="AFC80" s="37"/>
      <c r="AFD80" s="37"/>
      <c r="AFE80" s="37"/>
      <c r="AFF80" s="37"/>
      <c r="AFG80" s="37"/>
      <c r="AFH80" s="37"/>
      <c r="AFI80" s="37"/>
      <c r="AFJ80" s="37"/>
      <c r="AFK80" s="37"/>
      <c r="AFL80" s="37"/>
      <c r="AFM80" s="37"/>
      <c r="AFN80" s="37"/>
      <c r="AFO80" s="37"/>
      <c r="AFP80" s="37"/>
      <c r="AFQ80" s="37"/>
      <c r="AFR80" s="37"/>
      <c r="AFS80" s="37"/>
      <c r="AFT80" s="37"/>
      <c r="AFU80" s="37"/>
      <c r="AFV80" s="37"/>
      <c r="AFW80" s="37"/>
      <c r="AFX80" s="37"/>
      <c r="AFY80" s="37"/>
      <c r="AFZ80" s="37"/>
      <c r="AGA80" s="37"/>
      <c r="AGB80" s="37"/>
      <c r="AGC80" s="37"/>
      <c r="AGD80" s="37"/>
      <c r="AGE80" s="37"/>
      <c r="AGF80" s="37"/>
      <c r="AGG80" s="37"/>
      <c r="AGH80" s="37"/>
      <c r="AGI80" s="37"/>
      <c r="AGJ80" s="37"/>
      <c r="AGK80" s="37"/>
      <c r="AGL80" s="37"/>
      <c r="AGM80" s="37"/>
      <c r="AGN80" s="37"/>
      <c r="AGO80" s="37"/>
      <c r="AGP80" s="37"/>
      <c r="AGQ80" s="37"/>
      <c r="AGR80" s="37"/>
      <c r="AGS80" s="37"/>
      <c r="AGT80" s="37"/>
      <c r="AGU80" s="37"/>
      <c r="AGV80" s="37"/>
      <c r="AGW80" s="37"/>
      <c r="AGX80" s="37"/>
      <c r="AGY80" s="37"/>
      <c r="AGZ80" s="37"/>
      <c r="AHA80" s="37"/>
      <c r="AHB80" s="37"/>
      <c r="AHC80" s="37"/>
      <c r="AHD80" s="37"/>
      <c r="AHE80" s="37"/>
      <c r="AHF80" s="37"/>
      <c r="AHG80" s="37"/>
      <c r="AHH80" s="37"/>
      <c r="AHI80" s="37"/>
      <c r="AHJ80" s="37"/>
      <c r="AHK80" s="37"/>
      <c r="AHL80" s="37"/>
      <c r="AHM80" s="37"/>
      <c r="AHN80" s="37"/>
      <c r="AHO80" s="37"/>
      <c r="AHP80" s="37"/>
      <c r="AHQ80" s="37"/>
      <c r="AHR80" s="37"/>
      <c r="AHS80" s="37"/>
      <c r="AHT80" s="37"/>
      <c r="AHU80" s="37"/>
      <c r="AHV80" s="37"/>
      <c r="AHW80" s="37"/>
      <c r="AHX80" s="37"/>
      <c r="AHY80" s="37"/>
      <c r="AHZ80" s="37"/>
      <c r="AIA80" s="37"/>
      <c r="AIB80" s="37"/>
      <c r="AIC80" s="37"/>
      <c r="AID80" s="37"/>
      <c r="AIE80" s="37"/>
      <c r="AIF80" s="37"/>
      <c r="AIG80" s="37"/>
      <c r="AIH80" s="37"/>
      <c r="AII80" s="37"/>
      <c r="AIJ80" s="37"/>
      <c r="AIK80" s="37"/>
      <c r="AIL80" s="37"/>
      <c r="AIM80" s="37"/>
      <c r="AIN80" s="37"/>
      <c r="AIO80" s="37"/>
      <c r="AIP80" s="37"/>
      <c r="AIQ80" s="37"/>
      <c r="AIR80" s="37"/>
      <c r="AIS80" s="37"/>
      <c r="AIT80" s="37"/>
      <c r="AIU80" s="37"/>
      <c r="AIV80" s="37"/>
      <c r="AIW80" s="37"/>
      <c r="AIX80" s="37"/>
      <c r="AIY80" s="37"/>
      <c r="AIZ80" s="37"/>
      <c r="AJA80" s="37"/>
      <c r="AJB80" s="37"/>
      <c r="AJC80" s="37"/>
      <c r="AJD80" s="37"/>
      <c r="AJE80" s="37"/>
      <c r="AJF80" s="37"/>
      <c r="AJG80" s="37"/>
      <c r="AJH80" s="37"/>
      <c r="AJI80" s="37"/>
      <c r="AJJ80" s="37"/>
      <c r="AJK80" s="37"/>
      <c r="AJL80" s="37"/>
      <c r="AJM80" s="37"/>
      <c r="AJN80" s="37"/>
      <c r="AJO80" s="37"/>
      <c r="AJP80" s="37"/>
      <c r="AJQ80" s="37"/>
      <c r="AJR80" s="37"/>
      <c r="AJS80" s="37"/>
      <c r="AJT80" s="37"/>
      <c r="AJU80" s="37"/>
      <c r="AJV80" s="37"/>
      <c r="AJW80" s="37"/>
      <c r="AJX80" s="37"/>
      <c r="AJY80" s="37"/>
      <c r="AJZ80" s="37"/>
      <c r="AKA80" s="37"/>
      <c r="AKB80" s="37"/>
      <c r="AKC80" s="37"/>
      <c r="AKD80" s="37"/>
      <c r="AKE80" s="37"/>
      <c r="AKF80" s="37"/>
      <c r="AKG80" s="37"/>
      <c r="AKH80" s="37"/>
      <c r="AKI80" s="37"/>
      <c r="AKJ80" s="37"/>
      <c r="AKK80" s="37"/>
      <c r="AKL80" s="37"/>
      <c r="AKM80" s="37"/>
      <c r="AKN80" s="37"/>
      <c r="AKO80" s="37"/>
      <c r="AKP80" s="37"/>
      <c r="AKQ80" s="37"/>
      <c r="AKR80" s="37"/>
      <c r="AKS80" s="37"/>
      <c r="AKT80" s="37"/>
      <c r="AKU80" s="37"/>
      <c r="AKV80" s="37"/>
      <c r="AKW80" s="37"/>
      <c r="AKX80" s="37"/>
      <c r="AKY80" s="37"/>
      <c r="AKZ80" s="37"/>
      <c r="ALA80" s="37"/>
      <c r="ALB80" s="37"/>
      <c r="ALC80" s="37"/>
      <c r="ALD80" s="37"/>
      <c r="ALE80" s="37"/>
      <c r="ALF80" s="37"/>
      <c r="ALG80" s="37"/>
      <c r="ALH80" s="37"/>
      <c r="ALI80" s="37"/>
      <c r="ALJ80" s="37"/>
      <c r="ALK80" s="37"/>
      <c r="ALL80" s="37"/>
      <c r="ALM80" s="37"/>
      <c r="ALN80" s="37"/>
      <c r="ALO80" s="37"/>
      <c r="ALP80" s="37"/>
      <c r="ALQ80" s="37"/>
      <c r="ALR80" s="37"/>
      <c r="ALS80" s="37"/>
      <c r="ALT80" s="37"/>
      <c r="ALU80" s="37"/>
      <c r="ALV80" s="37"/>
      <c r="ALW80" s="37"/>
      <c r="ALX80" s="37"/>
      <c r="ALY80" s="37"/>
      <c r="ALZ80" s="37"/>
      <c r="AMA80" s="37"/>
      <c r="AMB80" s="37"/>
      <c r="AMC80" s="37"/>
      <c r="AMD80" s="37"/>
      <c r="AME80" s="37"/>
      <c r="AMF80" s="37"/>
      <c r="AMG80" s="37"/>
      <c r="AMH80" s="37"/>
      <c r="AMI80" s="37"/>
      <c r="AMJ80" s="37"/>
      <c r="AMK80" s="37"/>
    </row>
    <row r="81" spans="1:1025" s="36" customFormat="1" ht="15" customHeight="1" x14ac:dyDescent="0.2">
      <c r="A81" s="267"/>
      <c r="B81" s="267"/>
      <c r="C81" s="267"/>
      <c r="D81" s="267"/>
      <c r="E81" s="42"/>
      <c r="F81" s="43"/>
      <c r="G81" s="266"/>
      <c r="H81" s="266"/>
      <c r="I81" s="266"/>
      <c r="J81" s="266"/>
      <c r="K81" s="43"/>
      <c r="L81" s="43"/>
      <c r="M81" s="39"/>
      <c r="N81" s="39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  <c r="IW81" s="37"/>
      <c r="IX81" s="37"/>
      <c r="IY81" s="37"/>
      <c r="IZ81" s="37"/>
      <c r="JA81" s="37"/>
      <c r="JB81" s="37"/>
      <c r="JC81" s="37"/>
      <c r="JD81" s="37"/>
      <c r="JE81" s="37"/>
      <c r="JF81" s="37"/>
      <c r="JG81" s="37"/>
      <c r="JH81" s="37"/>
      <c r="JI81" s="37"/>
      <c r="JJ81" s="37"/>
      <c r="JK81" s="37"/>
      <c r="JL81" s="37"/>
      <c r="JM81" s="37"/>
      <c r="JN81" s="37"/>
      <c r="JO81" s="37"/>
      <c r="JP81" s="37"/>
      <c r="JQ81" s="37"/>
      <c r="JR81" s="37"/>
      <c r="JS81" s="37"/>
      <c r="JT81" s="37"/>
      <c r="JU81" s="37"/>
      <c r="JV81" s="37"/>
      <c r="JW81" s="37"/>
      <c r="JX81" s="37"/>
      <c r="JY81" s="37"/>
      <c r="JZ81" s="37"/>
      <c r="KA81" s="37"/>
      <c r="KB81" s="37"/>
      <c r="KC81" s="37"/>
      <c r="KD81" s="37"/>
      <c r="KE81" s="37"/>
      <c r="KF81" s="37"/>
      <c r="KG81" s="37"/>
      <c r="KH81" s="37"/>
      <c r="KI81" s="37"/>
      <c r="KJ81" s="37"/>
      <c r="KK81" s="37"/>
      <c r="KL81" s="37"/>
      <c r="KM81" s="37"/>
      <c r="KN81" s="37"/>
      <c r="KO81" s="37"/>
      <c r="KP81" s="37"/>
      <c r="KQ81" s="37"/>
      <c r="KR81" s="37"/>
      <c r="KS81" s="37"/>
      <c r="KT81" s="37"/>
      <c r="KU81" s="37"/>
      <c r="KV81" s="37"/>
      <c r="KW81" s="37"/>
      <c r="KX81" s="37"/>
      <c r="KY81" s="37"/>
      <c r="KZ81" s="37"/>
      <c r="LA81" s="37"/>
      <c r="LB81" s="37"/>
      <c r="LC81" s="37"/>
      <c r="LD81" s="37"/>
      <c r="LE81" s="37"/>
      <c r="LF81" s="37"/>
      <c r="LG81" s="37"/>
      <c r="LH81" s="37"/>
      <c r="LI81" s="37"/>
      <c r="LJ81" s="37"/>
      <c r="LK81" s="37"/>
      <c r="LL81" s="37"/>
      <c r="LM81" s="37"/>
      <c r="LN81" s="37"/>
      <c r="LO81" s="37"/>
      <c r="LP81" s="37"/>
      <c r="LQ81" s="37"/>
      <c r="LR81" s="37"/>
      <c r="LS81" s="37"/>
      <c r="LT81" s="37"/>
      <c r="LU81" s="37"/>
      <c r="LV81" s="37"/>
      <c r="LW81" s="37"/>
      <c r="LX81" s="37"/>
      <c r="LY81" s="37"/>
      <c r="LZ81" s="37"/>
      <c r="MA81" s="37"/>
      <c r="MB81" s="37"/>
      <c r="MC81" s="37"/>
      <c r="MD81" s="37"/>
      <c r="ME81" s="37"/>
      <c r="MF81" s="37"/>
      <c r="MG81" s="37"/>
      <c r="MH81" s="37"/>
      <c r="MI81" s="37"/>
      <c r="MJ81" s="37"/>
      <c r="MK81" s="37"/>
      <c r="ML81" s="37"/>
      <c r="MM81" s="37"/>
      <c r="MN81" s="37"/>
      <c r="MO81" s="37"/>
      <c r="MP81" s="37"/>
      <c r="MQ81" s="37"/>
      <c r="MR81" s="37"/>
      <c r="MS81" s="37"/>
      <c r="MT81" s="37"/>
      <c r="MU81" s="37"/>
      <c r="MV81" s="37"/>
      <c r="MW81" s="37"/>
      <c r="MX81" s="37"/>
      <c r="MY81" s="37"/>
      <c r="MZ81" s="37"/>
      <c r="NA81" s="37"/>
      <c r="NB81" s="37"/>
      <c r="NC81" s="37"/>
      <c r="ND81" s="37"/>
      <c r="NE81" s="37"/>
      <c r="NF81" s="37"/>
      <c r="NG81" s="37"/>
      <c r="NH81" s="37"/>
      <c r="NI81" s="37"/>
      <c r="NJ81" s="37"/>
      <c r="NK81" s="37"/>
      <c r="NL81" s="37"/>
      <c r="NM81" s="37"/>
      <c r="NN81" s="37"/>
      <c r="NO81" s="37"/>
      <c r="NP81" s="37"/>
      <c r="NQ81" s="37"/>
      <c r="NR81" s="37"/>
      <c r="NS81" s="37"/>
      <c r="NT81" s="37"/>
      <c r="NU81" s="37"/>
      <c r="NV81" s="37"/>
      <c r="NW81" s="37"/>
      <c r="NX81" s="37"/>
      <c r="NY81" s="37"/>
      <c r="NZ81" s="37"/>
      <c r="OA81" s="37"/>
      <c r="OB81" s="37"/>
      <c r="OC81" s="37"/>
      <c r="OD81" s="37"/>
      <c r="OE81" s="37"/>
      <c r="OF81" s="37"/>
      <c r="OG81" s="37"/>
      <c r="OH81" s="37"/>
      <c r="OI81" s="37"/>
      <c r="OJ81" s="37"/>
      <c r="OK81" s="37"/>
      <c r="OL81" s="37"/>
      <c r="OM81" s="37"/>
      <c r="ON81" s="37"/>
      <c r="OO81" s="37"/>
      <c r="OP81" s="37"/>
      <c r="OQ81" s="37"/>
      <c r="OR81" s="37"/>
      <c r="OS81" s="37"/>
      <c r="OT81" s="37"/>
      <c r="OU81" s="37"/>
      <c r="OV81" s="37"/>
      <c r="OW81" s="37"/>
      <c r="OX81" s="37"/>
      <c r="OY81" s="37"/>
      <c r="OZ81" s="37"/>
      <c r="PA81" s="37"/>
      <c r="PB81" s="37"/>
      <c r="PC81" s="37"/>
      <c r="PD81" s="37"/>
      <c r="PE81" s="37"/>
      <c r="PF81" s="37"/>
      <c r="PG81" s="37"/>
      <c r="PH81" s="37"/>
      <c r="PI81" s="37"/>
      <c r="PJ81" s="37"/>
      <c r="PK81" s="37"/>
      <c r="PL81" s="37"/>
      <c r="PM81" s="37"/>
      <c r="PN81" s="37"/>
      <c r="PO81" s="37"/>
      <c r="PP81" s="37"/>
      <c r="PQ81" s="37"/>
      <c r="PR81" s="37"/>
      <c r="PS81" s="37"/>
      <c r="PT81" s="37"/>
      <c r="PU81" s="37"/>
      <c r="PV81" s="37"/>
      <c r="PW81" s="37"/>
      <c r="PX81" s="37"/>
      <c r="PY81" s="37"/>
      <c r="PZ81" s="37"/>
      <c r="QA81" s="37"/>
      <c r="QB81" s="37"/>
      <c r="QC81" s="37"/>
      <c r="QD81" s="37"/>
      <c r="QE81" s="37"/>
      <c r="QF81" s="37"/>
      <c r="QG81" s="37"/>
      <c r="QH81" s="37"/>
      <c r="QI81" s="37"/>
      <c r="QJ81" s="37"/>
      <c r="QK81" s="37"/>
      <c r="QL81" s="37"/>
      <c r="QM81" s="37"/>
      <c r="QN81" s="37"/>
      <c r="QO81" s="37"/>
      <c r="QP81" s="37"/>
      <c r="QQ81" s="37"/>
      <c r="QR81" s="37"/>
      <c r="QS81" s="37"/>
      <c r="QT81" s="37"/>
      <c r="QU81" s="37"/>
      <c r="QV81" s="37"/>
      <c r="QW81" s="37"/>
      <c r="QX81" s="37"/>
      <c r="QY81" s="37"/>
      <c r="QZ81" s="37"/>
      <c r="RA81" s="37"/>
      <c r="RB81" s="37"/>
      <c r="RC81" s="37"/>
      <c r="RD81" s="37"/>
      <c r="RE81" s="37"/>
      <c r="RF81" s="37"/>
      <c r="RG81" s="37"/>
      <c r="RH81" s="37"/>
      <c r="RI81" s="37"/>
      <c r="RJ81" s="37"/>
      <c r="RK81" s="37"/>
      <c r="RL81" s="37"/>
      <c r="RM81" s="37"/>
      <c r="RN81" s="37"/>
      <c r="RO81" s="37"/>
      <c r="RP81" s="37"/>
      <c r="RQ81" s="37"/>
      <c r="RR81" s="37"/>
      <c r="RS81" s="37"/>
      <c r="RT81" s="37"/>
      <c r="RU81" s="37"/>
      <c r="RV81" s="37"/>
      <c r="RW81" s="37"/>
      <c r="RX81" s="37"/>
      <c r="RY81" s="37"/>
      <c r="RZ81" s="37"/>
      <c r="SA81" s="37"/>
      <c r="SB81" s="37"/>
      <c r="SC81" s="37"/>
      <c r="SD81" s="37"/>
      <c r="SE81" s="37"/>
      <c r="SF81" s="37"/>
      <c r="SG81" s="37"/>
      <c r="SH81" s="37"/>
      <c r="SI81" s="37"/>
      <c r="SJ81" s="37"/>
      <c r="SK81" s="37"/>
      <c r="SL81" s="37"/>
      <c r="SM81" s="37"/>
      <c r="SN81" s="37"/>
      <c r="SO81" s="37"/>
      <c r="SP81" s="37"/>
      <c r="SQ81" s="37"/>
      <c r="SR81" s="37"/>
      <c r="SS81" s="37"/>
      <c r="ST81" s="37"/>
      <c r="SU81" s="37"/>
      <c r="SV81" s="37"/>
      <c r="SW81" s="37"/>
      <c r="SX81" s="37"/>
      <c r="SY81" s="37"/>
      <c r="SZ81" s="37"/>
      <c r="TA81" s="37"/>
      <c r="TB81" s="37"/>
      <c r="TC81" s="37"/>
      <c r="TD81" s="37"/>
      <c r="TE81" s="37"/>
      <c r="TF81" s="37"/>
      <c r="TG81" s="37"/>
      <c r="TH81" s="37"/>
      <c r="TI81" s="37"/>
      <c r="TJ81" s="37"/>
      <c r="TK81" s="37"/>
      <c r="TL81" s="37"/>
      <c r="TM81" s="37"/>
      <c r="TN81" s="37"/>
      <c r="TO81" s="37"/>
      <c r="TP81" s="37"/>
      <c r="TQ81" s="37"/>
      <c r="TR81" s="37"/>
      <c r="TS81" s="37"/>
      <c r="TT81" s="37"/>
      <c r="TU81" s="37"/>
      <c r="TV81" s="37"/>
      <c r="TW81" s="37"/>
      <c r="TX81" s="37"/>
      <c r="TY81" s="37"/>
      <c r="TZ81" s="37"/>
      <c r="UA81" s="37"/>
      <c r="UB81" s="37"/>
      <c r="UC81" s="37"/>
      <c r="UD81" s="37"/>
      <c r="UE81" s="37"/>
      <c r="UF81" s="37"/>
      <c r="UG81" s="37"/>
      <c r="UH81" s="37"/>
      <c r="UI81" s="37"/>
      <c r="UJ81" s="37"/>
      <c r="UK81" s="37"/>
      <c r="UL81" s="37"/>
      <c r="UM81" s="37"/>
      <c r="UN81" s="37"/>
      <c r="UO81" s="37"/>
      <c r="UP81" s="37"/>
      <c r="UQ81" s="37"/>
      <c r="UR81" s="37"/>
      <c r="US81" s="37"/>
      <c r="UT81" s="37"/>
      <c r="UU81" s="37"/>
      <c r="UV81" s="37"/>
      <c r="UW81" s="37"/>
      <c r="UX81" s="37"/>
      <c r="UY81" s="37"/>
      <c r="UZ81" s="37"/>
      <c r="VA81" s="37"/>
      <c r="VB81" s="37"/>
      <c r="VC81" s="37"/>
      <c r="VD81" s="37"/>
      <c r="VE81" s="37"/>
      <c r="VF81" s="37"/>
      <c r="VG81" s="37"/>
      <c r="VH81" s="37"/>
      <c r="VI81" s="37"/>
      <c r="VJ81" s="37"/>
      <c r="VK81" s="37"/>
      <c r="VL81" s="37"/>
      <c r="VM81" s="37"/>
      <c r="VN81" s="37"/>
      <c r="VO81" s="37"/>
      <c r="VP81" s="37"/>
      <c r="VQ81" s="37"/>
      <c r="VR81" s="37"/>
      <c r="VS81" s="37"/>
      <c r="VT81" s="37"/>
      <c r="VU81" s="37"/>
      <c r="VV81" s="37"/>
      <c r="VW81" s="37"/>
      <c r="VX81" s="37"/>
      <c r="VY81" s="37"/>
      <c r="VZ81" s="37"/>
      <c r="WA81" s="37"/>
      <c r="WB81" s="37"/>
      <c r="WC81" s="37"/>
      <c r="WD81" s="37"/>
      <c r="WE81" s="37"/>
      <c r="WF81" s="37"/>
      <c r="WG81" s="37"/>
      <c r="WH81" s="37"/>
      <c r="WI81" s="37"/>
      <c r="WJ81" s="37"/>
      <c r="WK81" s="37"/>
      <c r="WL81" s="37"/>
      <c r="WM81" s="37"/>
      <c r="WN81" s="37"/>
      <c r="WO81" s="37"/>
      <c r="WP81" s="37"/>
      <c r="WQ81" s="37"/>
      <c r="WR81" s="37"/>
      <c r="WS81" s="37"/>
      <c r="WT81" s="37"/>
      <c r="WU81" s="37"/>
      <c r="WV81" s="37"/>
      <c r="WW81" s="37"/>
      <c r="WX81" s="37"/>
      <c r="WY81" s="37"/>
      <c r="WZ81" s="37"/>
      <c r="XA81" s="37"/>
      <c r="XB81" s="37"/>
      <c r="XC81" s="37"/>
      <c r="XD81" s="37"/>
      <c r="XE81" s="37"/>
      <c r="XF81" s="37"/>
      <c r="XG81" s="37"/>
      <c r="XH81" s="37"/>
      <c r="XI81" s="37"/>
      <c r="XJ81" s="37"/>
      <c r="XK81" s="37"/>
      <c r="XL81" s="37"/>
      <c r="XM81" s="37"/>
      <c r="XN81" s="37"/>
      <c r="XO81" s="37"/>
      <c r="XP81" s="37"/>
      <c r="XQ81" s="37"/>
      <c r="XR81" s="37"/>
      <c r="XS81" s="37"/>
      <c r="XT81" s="37"/>
      <c r="XU81" s="37"/>
      <c r="XV81" s="37"/>
      <c r="XW81" s="37"/>
      <c r="XX81" s="37"/>
      <c r="XY81" s="37"/>
      <c r="XZ81" s="37"/>
      <c r="YA81" s="37"/>
      <c r="YB81" s="37"/>
      <c r="YC81" s="37"/>
      <c r="YD81" s="37"/>
      <c r="YE81" s="37"/>
      <c r="YF81" s="37"/>
      <c r="YG81" s="37"/>
      <c r="YH81" s="37"/>
      <c r="YI81" s="37"/>
      <c r="YJ81" s="37"/>
      <c r="YK81" s="37"/>
      <c r="YL81" s="37"/>
      <c r="YM81" s="37"/>
      <c r="YN81" s="37"/>
      <c r="YO81" s="37"/>
      <c r="YP81" s="37"/>
      <c r="YQ81" s="37"/>
      <c r="YR81" s="37"/>
      <c r="YS81" s="37"/>
      <c r="YT81" s="37"/>
      <c r="YU81" s="37"/>
      <c r="YV81" s="37"/>
      <c r="YW81" s="37"/>
      <c r="YX81" s="37"/>
      <c r="YY81" s="37"/>
      <c r="YZ81" s="37"/>
      <c r="ZA81" s="37"/>
      <c r="ZB81" s="37"/>
      <c r="ZC81" s="37"/>
      <c r="ZD81" s="37"/>
      <c r="ZE81" s="37"/>
      <c r="ZF81" s="37"/>
      <c r="ZG81" s="37"/>
      <c r="ZH81" s="37"/>
      <c r="ZI81" s="37"/>
      <c r="ZJ81" s="37"/>
      <c r="ZK81" s="37"/>
      <c r="ZL81" s="37"/>
      <c r="ZM81" s="37"/>
      <c r="ZN81" s="37"/>
      <c r="ZO81" s="37"/>
      <c r="ZP81" s="37"/>
      <c r="ZQ81" s="37"/>
      <c r="ZR81" s="37"/>
      <c r="ZS81" s="37"/>
      <c r="ZT81" s="37"/>
      <c r="ZU81" s="37"/>
      <c r="ZV81" s="37"/>
      <c r="ZW81" s="37"/>
      <c r="ZX81" s="37"/>
      <c r="ZY81" s="37"/>
      <c r="ZZ81" s="37"/>
      <c r="AAA81" s="37"/>
      <c r="AAB81" s="37"/>
      <c r="AAC81" s="37"/>
      <c r="AAD81" s="37"/>
      <c r="AAE81" s="37"/>
      <c r="AAF81" s="37"/>
      <c r="AAG81" s="37"/>
      <c r="AAH81" s="37"/>
      <c r="AAI81" s="37"/>
      <c r="AAJ81" s="37"/>
      <c r="AAK81" s="37"/>
      <c r="AAL81" s="37"/>
      <c r="AAM81" s="37"/>
      <c r="AAN81" s="37"/>
      <c r="AAO81" s="37"/>
      <c r="AAP81" s="37"/>
      <c r="AAQ81" s="37"/>
      <c r="AAR81" s="37"/>
      <c r="AAS81" s="37"/>
      <c r="AAT81" s="37"/>
      <c r="AAU81" s="37"/>
      <c r="AAV81" s="37"/>
      <c r="AAW81" s="37"/>
      <c r="AAX81" s="37"/>
      <c r="AAY81" s="37"/>
      <c r="AAZ81" s="37"/>
      <c r="ABA81" s="37"/>
      <c r="ABB81" s="37"/>
      <c r="ABC81" s="37"/>
      <c r="ABD81" s="37"/>
      <c r="ABE81" s="37"/>
      <c r="ABF81" s="37"/>
      <c r="ABG81" s="37"/>
      <c r="ABH81" s="37"/>
      <c r="ABI81" s="37"/>
      <c r="ABJ81" s="37"/>
      <c r="ABK81" s="37"/>
      <c r="ABL81" s="37"/>
      <c r="ABM81" s="37"/>
      <c r="ABN81" s="37"/>
      <c r="ABO81" s="37"/>
      <c r="ABP81" s="37"/>
      <c r="ABQ81" s="37"/>
      <c r="ABR81" s="37"/>
      <c r="ABS81" s="37"/>
      <c r="ABT81" s="37"/>
      <c r="ABU81" s="37"/>
      <c r="ABV81" s="37"/>
      <c r="ABW81" s="37"/>
      <c r="ABX81" s="37"/>
      <c r="ABY81" s="37"/>
      <c r="ABZ81" s="37"/>
      <c r="ACA81" s="37"/>
      <c r="ACB81" s="37"/>
      <c r="ACC81" s="37"/>
      <c r="ACD81" s="37"/>
      <c r="ACE81" s="37"/>
      <c r="ACF81" s="37"/>
      <c r="ACG81" s="37"/>
      <c r="ACH81" s="37"/>
      <c r="ACI81" s="37"/>
      <c r="ACJ81" s="37"/>
      <c r="ACK81" s="37"/>
      <c r="ACL81" s="37"/>
      <c r="ACM81" s="37"/>
      <c r="ACN81" s="37"/>
      <c r="ACO81" s="37"/>
      <c r="ACP81" s="37"/>
      <c r="ACQ81" s="37"/>
      <c r="ACR81" s="37"/>
      <c r="ACS81" s="37"/>
      <c r="ACT81" s="37"/>
      <c r="ACU81" s="37"/>
      <c r="ACV81" s="37"/>
      <c r="ACW81" s="37"/>
      <c r="ACX81" s="37"/>
      <c r="ACY81" s="37"/>
      <c r="ACZ81" s="37"/>
      <c r="ADA81" s="37"/>
      <c r="ADB81" s="37"/>
      <c r="ADC81" s="37"/>
      <c r="ADD81" s="37"/>
      <c r="ADE81" s="37"/>
      <c r="ADF81" s="37"/>
      <c r="ADG81" s="37"/>
      <c r="ADH81" s="37"/>
      <c r="ADI81" s="37"/>
      <c r="ADJ81" s="37"/>
      <c r="ADK81" s="37"/>
      <c r="ADL81" s="37"/>
      <c r="ADM81" s="37"/>
      <c r="ADN81" s="37"/>
      <c r="ADO81" s="37"/>
      <c r="ADP81" s="37"/>
      <c r="ADQ81" s="37"/>
      <c r="ADR81" s="37"/>
      <c r="ADS81" s="37"/>
      <c r="ADT81" s="37"/>
      <c r="ADU81" s="37"/>
      <c r="ADV81" s="37"/>
      <c r="ADW81" s="37"/>
      <c r="ADX81" s="37"/>
      <c r="ADY81" s="37"/>
      <c r="ADZ81" s="37"/>
      <c r="AEA81" s="37"/>
      <c r="AEB81" s="37"/>
      <c r="AEC81" s="37"/>
      <c r="AED81" s="37"/>
      <c r="AEE81" s="37"/>
      <c r="AEF81" s="37"/>
      <c r="AEG81" s="37"/>
      <c r="AEH81" s="37"/>
      <c r="AEI81" s="37"/>
      <c r="AEJ81" s="37"/>
      <c r="AEK81" s="37"/>
      <c r="AEL81" s="37"/>
      <c r="AEM81" s="37"/>
      <c r="AEN81" s="37"/>
      <c r="AEO81" s="37"/>
      <c r="AEP81" s="37"/>
      <c r="AEQ81" s="37"/>
      <c r="AER81" s="37"/>
      <c r="AES81" s="37"/>
      <c r="AET81" s="37"/>
      <c r="AEU81" s="37"/>
      <c r="AEV81" s="37"/>
      <c r="AEW81" s="37"/>
      <c r="AEX81" s="37"/>
      <c r="AEY81" s="37"/>
      <c r="AEZ81" s="37"/>
      <c r="AFA81" s="37"/>
      <c r="AFB81" s="37"/>
      <c r="AFC81" s="37"/>
      <c r="AFD81" s="37"/>
      <c r="AFE81" s="37"/>
      <c r="AFF81" s="37"/>
      <c r="AFG81" s="37"/>
      <c r="AFH81" s="37"/>
      <c r="AFI81" s="37"/>
      <c r="AFJ81" s="37"/>
      <c r="AFK81" s="37"/>
      <c r="AFL81" s="37"/>
      <c r="AFM81" s="37"/>
      <c r="AFN81" s="37"/>
      <c r="AFO81" s="37"/>
      <c r="AFP81" s="37"/>
      <c r="AFQ81" s="37"/>
      <c r="AFR81" s="37"/>
      <c r="AFS81" s="37"/>
      <c r="AFT81" s="37"/>
      <c r="AFU81" s="37"/>
      <c r="AFV81" s="37"/>
      <c r="AFW81" s="37"/>
      <c r="AFX81" s="37"/>
      <c r="AFY81" s="37"/>
      <c r="AFZ81" s="37"/>
      <c r="AGA81" s="37"/>
      <c r="AGB81" s="37"/>
      <c r="AGC81" s="37"/>
      <c r="AGD81" s="37"/>
      <c r="AGE81" s="37"/>
      <c r="AGF81" s="37"/>
      <c r="AGG81" s="37"/>
      <c r="AGH81" s="37"/>
      <c r="AGI81" s="37"/>
      <c r="AGJ81" s="37"/>
      <c r="AGK81" s="37"/>
      <c r="AGL81" s="37"/>
      <c r="AGM81" s="37"/>
      <c r="AGN81" s="37"/>
      <c r="AGO81" s="37"/>
      <c r="AGP81" s="37"/>
      <c r="AGQ81" s="37"/>
      <c r="AGR81" s="37"/>
      <c r="AGS81" s="37"/>
      <c r="AGT81" s="37"/>
      <c r="AGU81" s="37"/>
      <c r="AGV81" s="37"/>
      <c r="AGW81" s="37"/>
      <c r="AGX81" s="37"/>
      <c r="AGY81" s="37"/>
      <c r="AGZ81" s="37"/>
      <c r="AHA81" s="37"/>
      <c r="AHB81" s="37"/>
      <c r="AHC81" s="37"/>
      <c r="AHD81" s="37"/>
      <c r="AHE81" s="37"/>
      <c r="AHF81" s="37"/>
      <c r="AHG81" s="37"/>
      <c r="AHH81" s="37"/>
      <c r="AHI81" s="37"/>
      <c r="AHJ81" s="37"/>
      <c r="AHK81" s="37"/>
      <c r="AHL81" s="37"/>
      <c r="AHM81" s="37"/>
      <c r="AHN81" s="37"/>
      <c r="AHO81" s="37"/>
      <c r="AHP81" s="37"/>
      <c r="AHQ81" s="37"/>
      <c r="AHR81" s="37"/>
      <c r="AHS81" s="37"/>
      <c r="AHT81" s="37"/>
      <c r="AHU81" s="37"/>
      <c r="AHV81" s="37"/>
      <c r="AHW81" s="37"/>
      <c r="AHX81" s="37"/>
      <c r="AHY81" s="37"/>
      <c r="AHZ81" s="37"/>
      <c r="AIA81" s="37"/>
      <c r="AIB81" s="37"/>
      <c r="AIC81" s="37"/>
      <c r="AID81" s="37"/>
      <c r="AIE81" s="37"/>
      <c r="AIF81" s="37"/>
      <c r="AIG81" s="37"/>
      <c r="AIH81" s="37"/>
      <c r="AII81" s="37"/>
      <c r="AIJ81" s="37"/>
      <c r="AIK81" s="37"/>
      <c r="AIL81" s="37"/>
      <c r="AIM81" s="37"/>
      <c r="AIN81" s="37"/>
      <c r="AIO81" s="37"/>
      <c r="AIP81" s="37"/>
      <c r="AIQ81" s="37"/>
      <c r="AIR81" s="37"/>
      <c r="AIS81" s="37"/>
      <c r="AIT81" s="37"/>
      <c r="AIU81" s="37"/>
      <c r="AIV81" s="37"/>
      <c r="AIW81" s="37"/>
      <c r="AIX81" s="37"/>
      <c r="AIY81" s="37"/>
      <c r="AIZ81" s="37"/>
      <c r="AJA81" s="37"/>
      <c r="AJB81" s="37"/>
      <c r="AJC81" s="37"/>
      <c r="AJD81" s="37"/>
      <c r="AJE81" s="37"/>
      <c r="AJF81" s="37"/>
      <c r="AJG81" s="37"/>
      <c r="AJH81" s="37"/>
      <c r="AJI81" s="37"/>
      <c r="AJJ81" s="37"/>
      <c r="AJK81" s="37"/>
      <c r="AJL81" s="37"/>
      <c r="AJM81" s="37"/>
      <c r="AJN81" s="37"/>
      <c r="AJO81" s="37"/>
      <c r="AJP81" s="37"/>
      <c r="AJQ81" s="37"/>
      <c r="AJR81" s="37"/>
      <c r="AJS81" s="37"/>
      <c r="AJT81" s="37"/>
      <c r="AJU81" s="37"/>
      <c r="AJV81" s="37"/>
      <c r="AJW81" s="37"/>
      <c r="AJX81" s="37"/>
      <c r="AJY81" s="37"/>
      <c r="AJZ81" s="37"/>
      <c r="AKA81" s="37"/>
      <c r="AKB81" s="37"/>
      <c r="AKC81" s="37"/>
      <c r="AKD81" s="37"/>
      <c r="AKE81" s="37"/>
      <c r="AKF81" s="37"/>
      <c r="AKG81" s="37"/>
      <c r="AKH81" s="37"/>
      <c r="AKI81" s="37"/>
      <c r="AKJ81" s="37"/>
      <c r="AKK81" s="37"/>
      <c r="AKL81" s="37"/>
      <c r="AKM81" s="37"/>
      <c r="AKN81" s="37"/>
      <c r="AKO81" s="37"/>
      <c r="AKP81" s="37"/>
      <c r="AKQ81" s="37"/>
      <c r="AKR81" s="37"/>
      <c r="AKS81" s="37"/>
      <c r="AKT81" s="37"/>
      <c r="AKU81" s="37"/>
      <c r="AKV81" s="37"/>
      <c r="AKW81" s="37"/>
      <c r="AKX81" s="37"/>
      <c r="AKY81" s="37"/>
      <c r="AKZ81" s="37"/>
      <c r="ALA81" s="37"/>
      <c r="ALB81" s="37"/>
      <c r="ALC81" s="37"/>
      <c r="ALD81" s="37"/>
      <c r="ALE81" s="37"/>
      <c r="ALF81" s="37"/>
      <c r="ALG81" s="37"/>
      <c r="ALH81" s="37"/>
      <c r="ALI81" s="37"/>
      <c r="ALJ81" s="37"/>
      <c r="ALK81" s="37"/>
      <c r="ALL81" s="37"/>
      <c r="ALM81" s="37"/>
      <c r="ALN81" s="37"/>
      <c r="ALO81" s="37"/>
      <c r="ALP81" s="37"/>
      <c r="ALQ81" s="37"/>
      <c r="ALR81" s="37"/>
      <c r="ALS81" s="37"/>
      <c r="ALT81" s="37"/>
      <c r="ALU81" s="37"/>
      <c r="ALV81" s="37"/>
      <c r="ALW81" s="37"/>
      <c r="ALX81" s="37"/>
      <c r="ALY81" s="37"/>
      <c r="ALZ81" s="37"/>
      <c r="AMA81" s="37"/>
      <c r="AMB81" s="37"/>
      <c r="AMC81" s="37"/>
      <c r="AMD81" s="37"/>
      <c r="AME81" s="37"/>
      <c r="AMF81" s="37"/>
      <c r="AMG81" s="37"/>
      <c r="AMH81" s="37"/>
      <c r="AMI81" s="37"/>
      <c r="AMJ81" s="37"/>
      <c r="AMK81" s="37"/>
    </row>
    <row r="82" spans="1:1025" s="36" customFormat="1" ht="15" customHeight="1" x14ac:dyDescent="0.2">
      <c r="A82" s="266"/>
      <c r="B82" s="266"/>
      <c r="C82" s="266"/>
      <c r="D82" s="266"/>
      <c r="E82" s="42"/>
      <c r="F82" s="43"/>
      <c r="G82" s="46"/>
      <c r="H82" s="46"/>
      <c r="I82" s="46"/>
      <c r="J82" s="46"/>
      <c r="K82" s="43"/>
      <c r="L82" s="43"/>
      <c r="M82" s="39"/>
      <c r="N82" s="39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  <c r="FX82" s="37"/>
      <c r="FY82" s="37"/>
      <c r="FZ82" s="37"/>
      <c r="GA82" s="37"/>
      <c r="GB82" s="37"/>
      <c r="GC82" s="37"/>
      <c r="GD82" s="37"/>
      <c r="GE82" s="37"/>
      <c r="GF82" s="37"/>
      <c r="GG82" s="37"/>
      <c r="GH82" s="37"/>
      <c r="GI82" s="37"/>
      <c r="GJ82" s="37"/>
      <c r="GK82" s="37"/>
      <c r="GL82" s="37"/>
      <c r="GM82" s="37"/>
      <c r="GN82" s="37"/>
      <c r="GO82" s="37"/>
      <c r="GP82" s="37"/>
      <c r="GQ82" s="37"/>
      <c r="GR82" s="37"/>
      <c r="GS82" s="37"/>
      <c r="GT82" s="37"/>
      <c r="GU82" s="37"/>
      <c r="GV82" s="37"/>
      <c r="GW82" s="37"/>
      <c r="GX82" s="37"/>
      <c r="GY82" s="37"/>
      <c r="GZ82" s="37"/>
      <c r="HA82" s="37"/>
      <c r="HB82" s="37"/>
      <c r="HC82" s="37"/>
      <c r="HD82" s="37"/>
      <c r="HE82" s="37"/>
      <c r="HF82" s="37"/>
      <c r="HG82" s="37"/>
      <c r="HH82" s="37"/>
      <c r="HI82" s="37"/>
      <c r="HJ82" s="37"/>
      <c r="HK82" s="37"/>
      <c r="HL82" s="37"/>
      <c r="HM82" s="37"/>
      <c r="HN82" s="37"/>
      <c r="HO82" s="37"/>
      <c r="HP82" s="37"/>
      <c r="HQ82" s="37"/>
      <c r="HR82" s="37"/>
      <c r="HS82" s="37"/>
      <c r="HT82" s="37"/>
      <c r="HU82" s="37"/>
      <c r="HV82" s="37"/>
      <c r="HW82" s="37"/>
      <c r="HX82" s="37"/>
      <c r="HY82" s="37"/>
      <c r="HZ82" s="37"/>
      <c r="IA82" s="37"/>
      <c r="IB82" s="37"/>
      <c r="IC82" s="37"/>
      <c r="ID82" s="37"/>
      <c r="IE82" s="37"/>
      <c r="IF82" s="37"/>
      <c r="IG82" s="37"/>
      <c r="IH82" s="37"/>
      <c r="II82" s="37"/>
      <c r="IJ82" s="37"/>
      <c r="IK82" s="37"/>
      <c r="IL82" s="37"/>
      <c r="IM82" s="37"/>
      <c r="IN82" s="37"/>
      <c r="IO82" s="37"/>
      <c r="IP82" s="37"/>
      <c r="IQ82" s="37"/>
      <c r="IR82" s="37"/>
      <c r="IS82" s="37"/>
      <c r="IT82" s="37"/>
      <c r="IU82" s="37"/>
      <c r="IV82" s="37"/>
      <c r="IW82" s="37"/>
      <c r="IX82" s="37"/>
      <c r="IY82" s="37"/>
      <c r="IZ82" s="37"/>
      <c r="JA82" s="37"/>
      <c r="JB82" s="37"/>
      <c r="JC82" s="37"/>
      <c r="JD82" s="37"/>
      <c r="JE82" s="37"/>
      <c r="JF82" s="37"/>
      <c r="JG82" s="37"/>
      <c r="JH82" s="37"/>
      <c r="JI82" s="37"/>
      <c r="JJ82" s="37"/>
      <c r="JK82" s="37"/>
      <c r="JL82" s="37"/>
      <c r="JM82" s="37"/>
      <c r="JN82" s="37"/>
      <c r="JO82" s="37"/>
      <c r="JP82" s="37"/>
      <c r="JQ82" s="37"/>
      <c r="JR82" s="37"/>
      <c r="JS82" s="37"/>
      <c r="JT82" s="37"/>
      <c r="JU82" s="37"/>
      <c r="JV82" s="37"/>
      <c r="JW82" s="37"/>
      <c r="JX82" s="37"/>
      <c r="JY82" s="37"/>
      <c r="JZ82" s="37"/>
      <c r="KA82" s="37"/>
      <c r="KB82" s="37"/>
      <c r="KC82" s="37"/>
      <c r="KD82" s="37"/>
      <c r="KE82" s="37"/>
      <c r="KF82" s="37"/>
      <c r="KG82" s="37"/>
      <c r="KH82" s="37"/>
      <c r="KI82" s="37"/>
      <c r="KJ82" s="37"/>
      <c r="KK82" s="37"/>
      <c r="KL82" s="37"/>
      <c r="KM82" s="37"/>
      <c r="KN82" s="37"/>
      <c r="KO82" s="37"/>
      <c r="KP82" s="37"/>
      <c r="KQ82" s="37"/>
      <c r="KR82" s="37"/>
      <c r="KS82" s="37"/>
      <c r="KT82" s="37"/>
      <c r="KU82" s="37"/>
      <c r="KV82" s="37"/>
      <c r="KW82" s="37"/>
      <c r="KX82" s="37"/>
      <c r="KY82" s="37"/>
      <c r="KZ82" s="37"/>
      <c r="LA82" s="37"/>
      <c r="LB82" s="37"/>
      <c r="LC82" s="37"/>
      <c r="LD82" s="37"/>
      <c r="LE82" s="37"/>
      <c r="LF82" s="37"/>
      <c r="LG82" s="37"/>
      <c r="LH82" s="37"/>
      <c r="LI82" s="37"/>
      <c r="LJ82" s="37"/>
      <c r="LK82" s="37"/>
      <c r="LL82" s="37"/>
      <c r="LM82" s="37"/>
      <c r="LN82" s="37"/>
      <c r="LO82" s="37"/>
      <c r="LP82" s="37"/>
      <c r="LQ82" s="37"/>
      <c r="LR82" s="37"/>
      <c r="LS82" s="37"/>
      <c r="LT82" s="37"/>
      <c r="LU82" s="37"/>
      <c r="LV82" s="37"/>
      <c r="LW82" s="37"/>
      <c r="LX82" s="37"/>
      <c r="LY82" s="37"/>
      <c r="LZ82" s="37"/>
      <c r="MA82" s="37"/>
      <c r="MB82" s="37"/>
      <c r="MC82" s="37"/>
      <c r="MD82" s="37"/>
      <c r="ME82" s="37"/>
      <c r="MF82" s="37"/>
      <c r="MG82" s="37"/>
      <c r="MH82" s="37"/>
      <c r="MI82" s="37"/>
      <c r="MJ82" s="37"/>
      <c r="MK82" s="37"/>
      <c r="ML82" s="37"/>
      <c r="MM82" s="37"/>
      <c r="MN82" s="37"/>
      <c r="MO82" s="37"/>
      <c r="MP82" s="37"/>
      <c r="MQ82" s="37"/>
      <c r="MR82" s="37"/>
      <c r="MS82" s="37"/>
      <c r="MT82" s="37"/>
      <c r="MU82" s="37"/>
      <c r="MV82" s="37"/>
      <c r="MW82" s="37"/>
      <c r="MX82" s="37"/>
      <c r="MY82" s="37"/>
      <c r="MZ82" s="37"/>
      <c r="NA82" s="37"/>
      <c r="NB82" s="37"/>
      <c r="NC82" s="37"/>
      <c r="ND82" s="37"/>
      <c r="NE82" s="37"/>
      <c r="NF82" s="37"/>
      <c r="NG82" s="37"/>
      <c r="NH82" s="37"/>
      <c r="NI82" s="37"/>
      <c r="NJ82" s="37"/>
      <c r="NK82" s="37"/>
      <c r="NL82" s="37"/>
      <c r="NM82" s="37"/>
      <c r="NN82" s="37"/>
      <c r="NO82" s="37"/>
      <c r="NP82" s="37"/>
      <c r="NQ82" s="37"/>
      <c r="NR82" s="37"/>
      <c r="NS82" s="37"/>
      <c r="NT82" s="37"/>
      <c r="NU82" s="37"/>
      <c r="NV82" s="37"/>
      <c r="NW82" s="37"/>
      <c r="NX82" s="37"/>
      <c r="NY82" s="37"/>
      <c r="NZ82" s="37"/>
      <c r="OA82" s="37"/>
      <c r="OB82" s="37"/>
      <c r="OC82" s="37"/>
      <c r="OD82" s="37"/>
      <c r="OE82" s="37"/>
      <c r="OF82" s="37"/>
      <c r="OG82" s="37"/>
      <c r="OH82" s="37"/>
      <c r="OI82" s="37"/>
      <c r="OJ82" s="37"/>
      <c r="OK82" s="37"/>
      <c r="OL82" s="37"/>
      <c r="OM82" s="37"/>
      <c r="ON82" s="37"/>
      <c r="OO82" s="37"/>
      <c r="OP82" s="37"/>
      <c r="OQ82" s="37"/>
      <c r="OR82" s="37"/>
      <c r="OS82" s="37"/>
      <c r="OT82" s="37"/>
      <c r="OU82" s="37"/>
      <c r="OV82" s="37"/>
      <c r="OW82" s="37"/>
      <c r="OX82" s="37"/>
      <c r="OY82" s="37"/>
      <c r="OZ82" s="37"/>
      <c r="PA82" s="37"/>
      <c r="PB82" s="37"/>
      <c r="PC82" s="37"/>
      <c r="PD82" s="37"/>
      <c r="PE82" s="37"/>
      <c r="PF82" s="37"/>
      <c r="PG82" s="37"/>
      <c r="PH82" s="37"/>
      <c r="PI82" s="37"/>
      <c r="PJ82" s="37"/>
      <c r="PK82" s="37"/>
      <c r="PL82" s="37"/>
      <c r="PM82" s="37"/>
      <c r="PN82" s="37"/>
      <c r="PO82" s="37"/>
      <c r="PP82" s="37"/>
      <c r="PQ82" s="37"/>
      <c r="PR82" s="37"/>
      <c r="PS82" s="37"/>
      <c r="PT82" s="37"/>
      <c r="PU82" s="37"/>
      <c r="PV82" s="37"/>
      <c r="PW82" s="37"/>
      <c r="PX82" s="37"/>
      <c r="PY82" s="37"/>
      <c r="PZ82" s="37"/>
      <c r="QA82" s="37"/>
      <c r="QB82" s="37"/>
      <c r="QC82" s="37"/>
      <c r="QD82" s="37"/>
      <c r="QE82" s="37"/>
      <c r="QF82" s="37"/>
      <c r="QG82" s="37"/>
      <c r="QH82" s="37"/>
      <c r="QI82" s="37"/>
      <c r="QJ82" s="37"/>
      <c r="QK82" s="37"/>
      <c r="QL82" s="37"/>
      <c r="QM82" s="37"/>
      <c r="QN82" s="37"/>
      <c r="QO82" s="37"/>
      <c r="QP82" s="37"/>
      <c r="QQ82" s="37"/>
      <c r="QR82" s="37"/>
      <c r="QS82" s="37"/>
      <c r="QT82" s="37"/>
      <c r="QU82" s="37"/>
      <c r="QV82" s="37"/>
      <c r="QW82" s="37"/>
      <c r="QX82" s="37"/>
      <c r="QY82" s="37"/>
      <c r="QZ82" s="37"/>
      <c r="RA82" s="37"/>
      <c r="RB82" s="37"/>
      <c r="RC82" s="37"/>
      <c r="RD82" s="37"/>
      <c r="RE82" s="37"/>
      <c r="RF82" s="37"/>
      <c r="RG82" s="37"/>
      <c r="RH82" s="37"/>
      <c r="RI82" s="37"/>
      <c r="RJ82" s="37"/>
      <c r="RK82" s="37"/>
      <c r="RL82" s="37"/>
      <c r="RM82" s="37"/>
      <c r="RN82" s="37"/>
      <c r="RO82" s="37"/>
      <c r="RP82" s="37"/>
      <c r="RQ82" s="37"/>
      <c r="RR82" s="37"/>
      <c r="RS82" s="37"/>
      <c r="RT82" s="37"/>
      <c r="RU82" s="37"/>
      <c r="RV82" s="37"/>
      <c r="RW82" s="37"/>
      <c r="RX82" s="37"/>
      <c r="RY82" s="37"/>
      <c r="RZ82" s="37"/>
      <c r="SA82" s="37"/>
      <c r="SB82" s="37"/>
      <c r="SC82" s="37"/>
      <c r="SD82" s="37"/>
      <c r="SE82" s="37"/>
      <c r="SF82" s="37"/>
      <c r="SG82" s="37"/>
      <c r="SH82" s="37"/>
      <c r="SI82" s="37"/>
      <c r="SJ82" s="37"/>
      <c r="SK82" s="37"/>
      <c r="SL82" s="37"/>
      <c r="SM82" s="37"/>
      <c r="SN82" s="37"/>
      <c r="SO82" s="37"/>
      <c r="SP82" s="37"/>
      <c r="SQ82" s="37"/>
      <c r="SR82" s="37"/>
      <c r="SS82" s="37"/>
      <c r="ST82" s="37"/>
      <c r="SU82" s="37"/>
      <c r="SV82" s="37"/>
      <c r="SW82" s="37"/>
      <c r="SX82" s="37"/>
      <c r="SY82" s="37"/>
      <c r="SZ82" s="37"/>
      <c r="TA82" s="37"/>
      <c r="TB82" s="37"/>
      <c r="TC82" s="37"/>
      <c r="TD82" s="37"/>
      <c r="TE82" s="37"/>
      <c r="TF82" s="37"/>
      <c r="TG82" s="37"/>
      <c r="TH82" s="37"/>
      <c r="TI82" s="37"/>
      <c r="TJ82" s="37"/>
      <c r="TK82" s="37"/>
      <c r="TL82" s="37"/>
      <c r="TM82" s="37"/>
      <c r="TN82" s="37"/>
      <c r="TO82" s="37"/>
      <c r="TP82" s="37"/>
      <c r="TQ82" s="37"/>
      <c r="TR82" s="37"/>
      <c r="TS82" s="37"/>
      <c r="TT82" s="37"/>
      <c r="TU82" s="37"/>
      <c r="TV82" s="37"/>
      <c r="TW82" s="37"/>
      <c r="TX82" s="37"/>
      <c r="TY82" s="37"/>
      <c r="TZ82" s="37"/>
      <c r="UA82" s="37"/>
      <c r="UB82" s="37"/>
      <c r="UC82" s="37"/>
      <c r="UD82" s="37"/>
      <c r="UE82" s="37"/>
      <c r="UF82" s="37"/>
      <c r="UG82" s="37"/>
      <c r="UH82" s="37"/>
      <c r="UI82" s="37"/>
      <c r="UJ82" s="37"/>
      <c r="UK82" s="37"/>
      <c r="UL82" s="37"/>
      <c r="UM82" s="37"/>
      <c r="UN82" s="37"/>
      <c r="UO82" s="37"/>
      <c r="UP82" s="37"/>
      <c r="UQ82" s="37"/>
      <c r="UR82" s="37"/>
      <c r="US82" s="37"/>
      <c r="UT82" s="37"/>
      <c r="UU82" s="37"/>
      <c r="UV82" s="37"/>
      <c r="UW82" s="37"/>
      <c r="UX82" s="37"/>
      <c r="UY82" s="37"/>
      <c r="UZ82" s="37"/>
      <c r="VA82" s="37"/>
      <c r="VB82" s="37"/>
      <c r="VC82" s="37"/>
      <c r="VD82" s="37"/>
      <c r="VE82" s="37"/>
      <c r="VF82" s="37"/>
      <c r="VG82" s="37"/>
      <c r="VH82" s="37"/>
      <c r="VI82" s="37"/>
      <c r="VJ82" s="37"/>
      <c r="VK82" s="37"/>
      <c r="VL82" s="37"/>
      <c r="VM82" s="37"/>
      <c r="VN82" s="37"/>
      <c r="VO82" s="37"/>
      <c r="VP82" s="37"/>
      <c r="VQ82" s="37"/>
      <c r="VR82" s="37"/>
      <c r="VS82" s="37"/>
      <c r="VT82" s="37"/>
      <c r="VU82" s="37"/>
      <c r="VV82" s="37"/>
      <c r="VW82" s="37"/>
      <c r="VX82" s="37"/>
      <c r="VY82" s="37"/>
      <c r="VZ82" s="37"/>
      <c r="WA82" s="37"/>
      <c r="WB82" s="37"/>
      <c r="WC82" s="37"/>
      <c r="WD82" s="37"/>
      <c r="WE82" s="37"/>
      <c r="WF82" s="37"/>
      <c r="WG82" s="37"/>
      <c r="WH82" s="37"/>
      <c r="WI82" s="37"/>
      <c r="WJ82" s="37"/>
      <c r="WK82" s="37"/>
      <c r="WL82" s="37"/>
      <c r="WM82" s="37"/>
      <c r="WN82" s="37"/>
      <c r="WO82" s="37"/>
      <c r="WP82" s="37"/>
      <c r="WQ82" s="37"/>
      <c r="WR82" s="37"/>
      <c r="WS82" s="37"/>
      <c r="WT82" s="37"/>
      <c r="WU82" s="37"/>
      <c r="WV82" s="37"/>
      <c r="WW82" s="37"/>
      <c r="WX82" s="37"/>
      <c r="WY82" s="37"/>
      <c r="WZ82" s="37"/>
      <c r="XA82" s="37"/>
      <c r="XB82" s="37"/>
      <c r="XC82" s="37"/>
      <c r="XD82" s="37"/>
      <c r="XE82" s="37"/>
      <c r="XF82" s="37"/>
      <c r="XG82" s="37"/>
      <c r="XH82" s="37"/>
      <c r="XI82" s="37"/>
      <c r="XJ82" s="37"/>
      <c r="XK82" s="37"/>
      <c r="XL82" s="37"/>
      <c r="XM82" s="37"/>
      <c r="XN82" s="37"/>
      <c r="XO82" s="37"/>
      <c r="XP82" s="37"/>
      <c r="XQ82" s="37"/>
      <c r="XR82" s="37"/>
      <c r="XS82" s="37"/>
      <c r="XT82" s="37"/>
      <c r="XU82" s="37"/>
      <c r="XV82" s="37"/>
      <c r="XW82" s="37"/>
      <c r="XX82" s="37"/>
      <c r="XY82" s="37"/>
      <c r="XZ82" s="37"/>
      <c r="YA82" s="37"/>
      <c r="YB82" s="37"/>
      <c r="YC82" s="37"/>
      <c r="YD82" s="37"/>
      <c r="YE82" s="37"/>
      <c r="YF82" s="37"/>
      <c r="YG82" s="37"/>
      <c r="YH82" s="37"/>
      <c r="YI82" s="37"/>
      <c r="YJ82" s="37"/>
      <c r="YK82" s="37"/>
      <c r="YL82" s="37"/>
      <c r="YM82" s="37"/>
      <c r="YN82" s="37"/>
      <c r="YO82" s="37"/>
      <c r="YP82" s="37"/>
      <c r="YQ82" s="37"/>
      <c r="YR82" s="37"/>
      <c r="YS82" s="37"/>
      <c r="YT82" s="37"/>
      <c r="YU82" s="37"/>
      <c r="YV82" s="37"/>
      <c r="YW82" s="37"/>
      <c r="YX82" s="37"/>
      <c r="YY82" s="37"/>
      <c r="YZ82" s="37"/>
      <c r="ZA82" s="37"/>
      <c r="ZB82" s="37"/>
      <c r="ZC82" s="37"/>
      <c r="ZD82" s="37"/>
      <c r="ZE82" s="37"/>
      <c r="ZF82" s="37"/>
      <c r="ZG82" s="37"/>
      <c r="ZH82" s="37"/>
      <c r="ZI82" s="37"/>
      <c r="ZJ82" s="37"/>
      <c r="ZK82" s="37"/>
      <c r="ZL82" s="37"/>
      <c r="ZM82" s="37"/>
      <c r="ZN82" s="37"/>
      <c r="ZO82" s="37"/>
      <c r="ZP82" s="37"/>
      <c r="ZQ82" s="37"/>
      <c r="ZR82" s="37"/>
      <c r="ZS82" s="37"/>
      <c r="ZT82" s="37"/>
      <c r="ZU82" s="37"/>
      <c r="ZV82" s="37"/>
      <c r="ZW82" s="37"/>
      <c r="ZX82" s="37"/>
      <c r="ZY82" s="37"/>
      <c r="ZZ82" s="37"/>
      <c r="AAA82" s="37"/>
      <c r="AAB82" s="37"/>
      <c r="AAC82" s="37"/>
      <c r="AAD82" s="37"/>
      <c r="AAE82" s="37"/>
      <c r="AAF82" s="37"/>
      <c r="AAG82" s="37"/>
      <c r="AAH82" s="37"/>
      <c r="AAI82" s="37"/>
      <c r="AAJ82" s="37"/>
      <c r="AAK82" s="37"/>
      <c r="AAL82" s="37"/>
      <c r="AAM82" s="37"/>
      <c r="AAN82" s="37"/>
      <c r="AAO82" s="37"/>
      <c r="AAP82" s="37"/>
      <c r="AAQ82" s="37"/>
      <c r="AAR82" s="37"/>
      <c r="AAS82" s="37"/>
      <c r="AAT82" s="37"/>
      <c r="AAU82" s="37"/>
      <c r="AAV82" s="37"/>
      <c r="AAW82" s="37"/>
      <c r="AAX82" s="37"/>
      <c r="AAY82" s="37"/>
      <c r="AAZ82" s="37"/>
      <c r="ABA82" s="37"/>
      <c r="ABB82" s="37"/>
      <c r="ABC82" s="37"/>
      <c r="ABD82" s="37"/>
      <c r="ABE82" s="37"/>
      <c r="ABF82" s="37"/>
      <c r="ABG82" s="37"/>
      <c r="ABH82" s="37"/>
      <c r="ABI82" s="37"/>
      <c r="ABJ82" s="37"/>
      <c r="ABK82" s="37"/>
      <c r="ABL82" s="37"/>
      <c r="ABM82" s="37"/>
      <c r="ABN82" s="37"/>
      <c r="ABO82" s="37"/>
      <c r="ABP82" s="37"/>
      <c r="ABQ82" s="37"/>
      <c r="ABR82" s="37"/>
      <c r="ABS82" s="37"/>
      <c r="ABT82" s="37"/>
      <c r="ABU82" s="37"/>
      <c r="ABV82" s="37"/>
      <c r="ABW82" s="37"/>
      <c r="ABX82" s="37"/>
      <c r="ABY82" s="37"/>
      <c r="ABZ82" s="37"/>
      <c r="ACA82" s="37"/>
      <c r="ACB82" s="37"/>
      <c r="ACC82" s="37"/>
      <c r="ACD82" s="37"/>
      <c r="ACE82" s="37"/>
      <c r="ACF82" s="37"/>
      <c r="ACG82" s="37"/>
      <c r="ACH82" s="37"/>
      <c r="ACI82" s="37"/>
      <c r="ACJ82" s="37"/>
      <c r="ACK82" s="37"/>
      <c r="ACL82" s="37"/>
      <c r="ACM82" s="37"/>
      <c r="ACN82" s="37"/>
      <c r="ACO82" s="37"/>
      <c r="ACP82" s="37"/>
      <c r="ACQ82" s="37"/>
      <c r="ACR82" s="37"/>
      <c r="ACS82" s="37"/>
      <c r="ACT82" s="37"/>
      <c r="ACU82" s="37"/>
      <c r="ACV82" s="37"/>
      <c r="ACW82" s="37"/>
      <c r="ACX82" s="37"/>
      <c r="ACY82" s="37"/>
      <c r="ACZ82" s="37"/>
      <c r="ADA82" s="37"/>
      <c r="ADB82" s="37"/>
      <c r="ADC82" s="37"/>
      <c r="ADD82" s="37"/>
      <c r="ADE82" s="37"/>
      <c r="ADF82" s="37"/>
      <c r="ADG82" s="37"/>
      <c r="ADH82" s="37"/>
      <c r="ADI82" s="37"/>
      <c r="ADJ82" s="37"/>
      <c r="ADK82" s="37"/>
      <c r="ADL82" s="37"/>
      <c r="ADM82" s="37"/>
      <c r="ADN82" s="37"/>
      <c r="ADO82" s="37"/>
      <c r="ADP82" s="37"/>
      <c r="ADQ82" s="37"/>
      <c r="ADR82" s="37"/>
      <c r="ADS82" s="37"/>
      <c r="ADT82" s="37"/>
      <c r="ADU82" s="37"/>
      <c r="ADV82" s="37"/>
      <c r="ADW82" s="37"/>
      <c r="ADX82" s="37"/>
      <c r="ADY82" s="37"/>
      <c r="ADZ82" s="37"/>
      <c r="AEA82" s="37"/>
      <c r="AEB82" s="37"/>
      <c r="AEC82" s="37"/>
      <c r="AED82" s="37"/>
      <c r="AEE82" s="37"/>
      <c r="AEF82" s="37"/>
      <c r="AEG82" s="37"/>
      <c r="AEH82" s="37"/>
      <c r="AEI82" s="37"/>
      <c r="AEJ82" s="37"/>
      <c r="AEK82" s="37"/>
      <c r="AEL82" s="37"/>
      <c r="AEM82" s="37"/>
      <c r="AEN82" s="37"/>
      <c r="AEO82" s="37"/>
      <c r="AEP82" s="37"/>
      <c r="AEQ82" s="37"/>
      <c r="AER82" s="37"/>
      <c r="AES82" s="37"/>
      <c r="AET82" s="37"/>
      <c r="AEU82" s="37"/>
      <c r="AEV82" s="37"/>
      <c r="AEW82" s="37"/>
      <c r="AEX82" s="37"/>
      <c r="AEY82" s="37"/>
      <c r="AEZ82" s="37"/>
      <c r="AFA82" s="37"/>
      <c r="AFB82" s="37"/>
      <c r="AFC82" s="37"/>
      <c r="AFD82" s="37"/>
      <c r="AFE82" s="37"/>
      <c r="AFF82" s="37"/>
      <c r="AFG82" s="37"/>
      <c r="AFH82" s="37"/>
      <c r="AFI82" s="37"/>
      <c r="AFJ82" s="37"/>
      <c r="AFK82" s="37"/>
      <c r="AFL82" s="37"/>
      <c r="AFM82" s="37"/>
      <c r="AFN82" s="37"/>
      <c r="AFO82" s="37"/>
      <c r="AFP82" s="37"/>
      <c r="AFQ82" s="37"/>
      <c r="AFR82" s="37"/>
      <c r="AFS82" s="37"/>
      <c r="AFT82" s="37"/>
      <c r="AFU82" s="37"/>
      <c r="AFV82" s="37"/>
      <c r="AFW82" s="37"/>
      <c r="AFX82" s="37"/>
      <c r="AFY82" s="37"/>
      <c r="AFZ82" s="37"/>
      <c r="AGA82" s="37"/>
      <c r="AGB82" s="37"/>
      <c r="AGC82" s="37"/>
      <c r="AGD82" s="37"/>
      <c r="AGE82" s="37"/>
      <c r="AGF82" s="37"/>
      <c r="AGG82" s="37"/>
      <c r="AGH82" s="37"/>
      <c r="AGI82" s="37"/>
      <c r="AGJ82" s="37"/>
      <c r="AGK82" s="37"/>
      <c r="AGL82" s="37"/>
      <c r="AGM82" s="37"/>
      <c r="AGN82" s="37"/>
      <c r="AGO82" s="37"/>
      <c r="AGP82" s="37"/>
      <c r="AGQ82" s="37"/>
      <c r="AGR82" s="37"/>
      <c r="AGS82" s="37"/>
      <c r="AGT82" s="37"/>
      <c r="AGU82" s="37"/>
      <c r="AGV82" s="37"/>
      <c r="AGW82" s="37"/>
      <c r="AGX82" s="37"/>
      <c r="AGY82" s="37"/>
      <c r="AGZ82" s="37"/>
      <c r="AHA82" s="37"/>
      <c r="AHB82" s="37"/>
      <c r="AHC82" s="37"/>
      <c r="AHD82" s="37"/>
      <c r="AHE82" s="37"/>
      <c r="AHF82" s="37"/>
      <c r="AHG82" s="37"/>
      <c r="AHH82" s="37"/>
      <c r="AHI82" s="37"/>
      <c r="AHJ82" s="37"/>
      <c r="AHK82" s="37"/>
      <c r="AHL82" s="37"/>
      <c r="AHM82" s="37"/>
      <c r="AHN82" s="37"/>
      <c r="AHO82" s="37"/>
      <c r="AHP82" s="37"/>
      <c r="AHQ82" s="37"/>
      <c r="AHR82" s="37"/>
      <c r="AHS82" s="37"/>
      <c r="AHT82" s="37"/>
      <c r="AHU82" s="37"/>
      <c r="AHV82" s="37"/>
      <c r="AHW82" s="37"/>
      <c r="AHX82" s="37"/>
      <c r="AHY82" s="37"/>
      <c r="AHZ82" s="37"/>
      <c r="AIA82" s="37"/>
      <c r="AIB82" s="37"/>
      <c r="AIC82" s="37"/>
      <c r="AID82" s="37"/>
      <c r="AIE82" s="37"/>
      <c r="AIF82" s="37"/>
      <c r="AIG82" s="37"/>
      <c r="AIH82" s="37"/>
      <c r="AII82" s="37"/>
      <c r="AIJ82" s="37"/>
      <c r="AIK82" s="37"/>
      <c r="AIL82" s="37"/>
      <c r="AIM82" s="37"/>
      <c r="AIN82" s="37"/>
      <c r="AIO82" s="37"/>
      <c r="AIP82" s="37"/>
      <c r="AIQ82" s="37"/>
      <c r="AIR82" s="37"/>
      <c r="AIS82" s="37"/>
      <c r="AIT82" s="37"/>
      <c r="AIU82" s="37"/>
      <c r="AIV82" s="37"/>
      <c r="AIW82" s="37"/>
      <c r="AIX82" s="37"/>
      <c r="AIY82" s="37"/>
      <c r="AIZ82" s="37"/>
      <c r="AJA82" s="37"/>
      <c r="AJB82" s="37"/>
      <c r="AJC82" s="37"/>
      <c r="AJD82" s="37"/>
      <c r="AJE82" s="37"/>
      <c r="AJF82" s="37"/>
      <c r="AJG82" s="37"/>
      <c r="AJH82" s="37"/>
      <c r="AJI82" s="37"/>
      <c r="AJJ82" s="37"/>
      <c r="AJK82" s="37"/>
      <c r="AJL82" s="37"/>
      <c r="AJM82" s="37"/>
      <c r="AJN82" s="37"/>
      <c r="AJO82" s="37"/>
      <c r="AJP82" s="37"/>
      <c r="AJQ82" s="37"/>
      <c r="AJR82" s="37"/>
      <c r="AJS82" s="37"/>
      <c r="AJT82" s="37"/>
      <c r="AJU82" s="37"/>
      <c r="AJV82" s="37"/>
      <c r="AJW82" s="37"/>
      <c r="AJX82" s="37"/>
      <c r="AJY82" s="37"/>
      <c r="AJZ82" s="37"/>
      <c r="AKA82" s="37"/>
      <c r="AKB82" s="37"/>
      <c r="AKC82" s="37"/>
      <c r="AKD82" s="37"/>
      <c r="AKE82" s="37"/>
      <c r="AKF82" s="37"/>
      <c r="AKG82" s="37"/>
      <c r="AKH82" s="37"/>
      <c r="AKI82" s="37"/>
      <c r="AKJ82" s="37"/>
      <c r="AKK82" s="37"/>
      <c r="AKL82" s="37"/>
      <c r="AKM82" s="37"/>
      <c r="AKN82" s="37"/>
      <c r="AKO82" s="37"/>
      <c r="AKP82" s="37"/>
      <c r="AKQ82" s="37"/>
      <c r="AKR82" s="37"/>
      <c r="AKS82" s="37"/>
      <c r="AKT82" s="37"/>
      <c r="AKU82" s="37"/>
      <c r="AKV82" s="37"/>
      <c r="AKW82" s="37"/>
      <c r="AKX82" s="37"/>
      <c r="AKY82" s="37"/>
      <c r="AKZ82" s="37"/>
      <c r="ALA82" s="37"/>
      <c r="ALB82" s="37"/>
      <c r="ALC82" s="37"/>
      <c r="ALD82" s="37"/>
      <c r="ALE82" s="37"/>
      <c r="ALF82" s="37"/>
      <c r="ALG82" s="37"/>
      <c r="ALH82" s="37"/>
      <c r="ALI82" s="37"/>
      <c r="ALJ82" s="37"/>
      <c r="ALK82" s="37"/>
      <c r="ALL82" s="37"/>
      <c r="ALM82" s="37"/>
      <c r="ALN82" s="37"/>
      <c r="ALO82" s="37"/>
      <c r="ALP82" s="37"/>
      <c r="ALQ82" s="37"/>
      <c r="ALR82" s="37"/>
      <c r="ALS82" s="37"/>
      <c r="ALT82" s="37"/>
      <c r="ALU82" s="37"/>
      <c r="ALV82" s="37"/>
      <c r="ALW82" s="37"/>
      <c r="ALX82" s="37"/>
      <c r="ALY82" s="37"/>
      <c r="ALZ82" s="37"/>
      <c r="AMA82" s="37"/>
      <c r="AMB82" s="37"/>
      <c r="AMC82" s="37"/>
      <c r="AMD82" s="37"/>
      <c r="AME82" s="37"/>
      <c r="AMF82" s="37"/>
      <c r="AMG82" s="37"/>
      <c r="AMH82" s="37"/>
      <c r="AMI82" s="37"/>
      <c r="AMJ82" s="37"/>
      <c r="AMK82" s="37"/>
    </row>
    <row r="83" spans="1:1025" s="36" customFormat="1" ht="15" customHeight="1" x14ac:dyDescent="0.2">
      <c r="A83" s="266"/>
      <c r="B83" s="266"/>
      <c r="C83" s="266"/>
      <c r="D83" s="266"/>
      <c r="E83" s="42"/>
      <c r="F83" s="42"/>
      <c r="G83" s="266"/>
      <c r="H83" s="266"/>
      <c r="I83" s="266"/>
      <c r="J83" s="266"/>
      <c r="K83" s="42"/>
      <c r="L83" s="43"/>
      <c r="M83" s="39"/>
      <c r="N83" s="39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7"/>
      <c r="FX83" s="37"/>
      <c r="FY83" s="37"/>
      <c r="FZ83" s="37"/>
      <c r="GA83" s="37"/>
      <c r="GB83" s="37"/>
      <c r="GC83" s="37"/>
      <c r="GD83" s="37"/>
      <c r="GE83" s="37"/>
      <c r="GF83" s="37"/>
      <c r="GG83" s="37"/>
      <c r="GH83" s="37"/>
      <c r="GI83" s="37"/>
      <c r="GJ83" s="37"/>
      <c r="GK83" s="37"/>
      <c r="GL83" s="37"/>
      <c r="GM83" s="37"/>
      <c r="GN83" s="37"/>
      <c r="GO83" s="37"/>
      <c r="GP83" s="37"/>
      <c r="GQ83" s="37"/>
      <c r="GR83" s="37"/>
      <c r="GS83" s="37"/>
      <c r="GT83" s="37"/>
      <c r="GU83" s="37"/>
      <c r="GV83" s="37"/>
      <c r="GW83" s="37"/>
      <c r="GX83" s="37"/>
      <c r="GY83" s="37"/>
      <c r="GZ83" s="37"/>
      <c r="HA83" s="37"/>
      <c r="HB83" s="37"/>
      <c r="HC83" s="37"/>
      <c r="HD83" s="37"/>
      <c r="HE83" s="37"/>
      <c r="HF83" s="37"/>
      <c r="HG83" s="37"/>
      <c r="HH83" s="37"/>
      <c r="HI83" s="37"/>
      <c r="HJ83" s="37"/>
      <c r="HK83" s="37"/>
      <c r="HL83" s="37"/>
      <c r="HM83" s="37"/>
      <c r="HN83" s="37"/>
      <c r="HO83" s="37"/>
      <c r="HP83" s="37"/>
      <c r="HQ83" s="37"/>
      <c r="HR83" s="37"/>
      <c r="HS83" s="37"/>
      <c r="HT83" s="37"/>
      <c r="HU83" s="37"/>
      <c r="HV83" s="37"/>
      <c r="HW83" s="37"/>
      <c r="HX83" s="37"/>
      <c r="HY83" s="37"/>
      <c r="HZ83" s="37"/>
      <c r="IA83" s="37"/>
      <c r="IB83" s="37"/>
      <c r="IC83" s="37"/>
      <c r="ID83" s="37"/>
      <c r="IE83" s="37"/>
      <c r="IF83" s="37"/>
      <c r="IG83" s="37"/>
      <c r="IH83" s="37"/>
      <c r="II83" s="37"/>
      <c r="IJ83" s="37"/>
      <c r="IK83" s="37"/>
      <c r="IL83" s="37"/>
      <c r="IM83" s="37"/>
      <c r="IN83" s="37"/>
      <c r="IO83" s="37"/>
      <c r="IP83" s="37"/>
      <c r="IQ83" s="37"/>
      <c r="IR83" s="37"/>
      <c r="IS83" s="37"/>
      <c r="IT83" s="37"/>
      <c r="IU83" s="37"/>
      <c r="IV83" s="37"/>
      <c r="IW83" s="37"/>
      <c r="IX83" s="37"/>
      <c r="IY83" s="37"/>
      <c r="IZ83" s="37"/>
      <c r="JA83" s="37"/>
      <c r="JB83" s="37"/>
      <c r="JC83" s="37"/>
      <c r="JD83" s="37"/>
      <c r="JE83" s="37"/>
      <c r="JF83" s="37"/>
      <c r="JG83" s="37"/>
      <c r="JH83" s="37"/>
      <c r="JI83" s="37"/>
      <c r="JJ83" s="37"/>
      <c r="JK83" s="37"/>
      <c r="JL83" s="37"/>
      <c r="JM83" s="37"/>
      <c r="JN83" s="37"/>
      <c r="JO83" s="37"/>
      <c r="JP83" s="37"/>
      <c r="JQ83" s="37"/>
      <c r="JR83" s="37"/>
      <c r="JS83" s="37"/>
      <c r="JT83" s="37"/>
      <c r="JU83" s="37"/>
      <c r="JV83" s="37"/>
      <c r="JW83" s="37"/>
      <c r="JX83" s="37"/>
      <c r="JY83" s="37"/>
      <c r="JZ83" s="37"/>
      <c r="KA83" s="37"/>
      <c r="KB83" s="37"/>
      <c r="KC83" s="37"/>
      <c r="KD83" s="37"/>
      <c r="KE83" s="37"/>
      <c r="KF83" s="37"/>
      <c r="KG83" s="37"/>
      <c r="KH83" s="37"/>
      <c r="KI83" s="37"/>
      <c r="KJ83" s="37"/>
      <c r="KK83" s="37"/>
      <c r="KL83" s="37"/>
      <c r="KM83" s="37"/>
      <c r="KN83" s="37"/>
      <c r="KO83" s="37"/>
      <c r="KP83" s="37"/>
      <c r="KQ83" s="37"/>
      <c r="KR83" s="37"/>
      <c r="KS83" s="37"/>
      <c r="KT83" s="37"/>
      <c r="KU83" s="37"/>
      <c r="KV83" s="37"/>
      <c r="KW83" s="37"/>
      <c r="KX83" s="37"/>
      <c r="KY83" s="37"/>
      <c r="KZ83" s="37"/>
      <c r="LA83" s="37"/>
      <c r="LB83" s="37"/>
      <c r="LC83" s="37"/>
      <c r="LD83" s="37"/>
      <c r="LE83" s="37"/>
      <c r="LF83" s="37"/>
      <c r="LG83" s="37"/>
      <c r="LH83" s="37"/>
      <c r="LI83" s="37"/>
      <c r="LJ83" s="37"/>
      <c r="LK83" s="37"/>
      <c r="LL83" s="37"/>
      <c r="LM83" s="37"/>
      <c r="LN83" s="37"/>
      <c r="LO83" s="37"/>
      <c r="LP83" s="37"/>
      <c r="LQ83" s="37"/>
      <c r="LR83" s="37"/>
      <c r="LS83" s="37"/>
      <c r="LT83" s="37"/>
      <c r="LU83" s="37"/>
      <c r="LV83" s="37"/>
      <c r="LW83" s="37"/>
      <c r="LX83" s="37"/>
      <c r="LY83" s="37"/>
      <c r="LZ83" s="37"/>
      <c r="MA83" s="37"/>
      <c r="MB83" s="37"/>
      <c r="MC83" s="37"/>
      <c r="MD83" s="37"/>
      <c r="ME83" s="37"/>
      <c r="MF83" s="37"/>
      <c r="MG83" s="37"/>
      <c r="MH83" s="37"/>
      <c r="MI83" s="37"/>
      <c r="MJ83" s="37"/>
      <c r="MK83" s="37"/>
      <c r="ML83" s="37"/>
      <c r="MM83" s="37"/>
      <c r="MN83" s="37"/>
      <c r="MO83" s="37"/>
      <c r="MP83" s="37"/>
      <c r="MQ83" s="37"/>
      <c r="MR83" s="37"/>
      <c r="MS83" s="37"/>
      <c r="MT83" s="37"/>
      <c r="MU83" s="37"/>
      <c r="MV83" s="37"/>
      <c r="MW83" s="37"/>
      <c r="MX83" s="37"/>
      <c r="MY83" s="37"/>
      <c r="MZ83" s="37"/>
      <c r="NA83" s="37"/>
      <c r="NB83" s="37"/>
      <c r="NC83" s="37"/>
      <c r="ND83" s="37"/>
      <c r="NE83" s="37"/>
      <c r="NF83" s="37"/>
      <c r="NG83" s="37"/>
      <c r="NH83" s="37"/>
      <c r="NI83" s="37"/>
      <c r="NJ83" s="37"/>
      <c r="NK83" s="37"/>
      <c r="NL83" s="37"/>
      <c r="NM83" s="37"/>
      <c r="NN83" s="37"/>
      <c r="NO83" s="37"/>
      <c r="NP83" s="37"/>
      <c r="NQ83" s="37"/>
      <c r="NR83" s="37"/>
      <c r="NS83" s="37"/>
      <c r="NT83" s="37"/>
      <c r="NU83" s="37"/>
      <c r="NV83" s="37"/>
      <c r="NW83" s="37"/>
      <c r="NX83" s="37"/>
      <c r="NY83" s="37"/>
      <c r="NZ83" s="37"/>
      <c r="OA83" s="37"/>
      <c r="OB83" s="37"/>
      <c r="OC83" s="37"/>
      <c r="OD83" s="37"/>
      <c r="OE83" s="37"/>
      <c r="OF83" s="37"/>
      <c r="OG83" s="37"/>
      <c r="OH83" s="37"/>
      <c r="OI83" s="37"/>
      <c r="OJ83" s="37"/>
      <c r="OK83" s="37"/>
      <c r="OL83" s="37"/>
      <c r="OM83" s="37"/>
      <c r="ON83" s="37"/>
      <c r="OO83" s="37"/>
      <c r="OP83" s="37"/>
      <c r="OQ83" s="37"/>
      <c r="OR83" s="37"/>
      <c r="OS83" s="37"/>
      <c r="OT83" s="37"/>
      <c r="OU83" s="37"/>
      <c r="OV83" s="37"/>
      <c r="OW83" s="37"/>
      <c r="OX83" s="37"/>
      <c r="OY83" s="37"/>
      <c r="OZ83" s="37"/>
      <c r="PA83" s="37"/>
      <c r="PB83" s="37"/>
      <c r="PC83" s="37"/>
      <c r="PD83" s="37"/>
      <c r="PE83" s="37"/>
      <c r="PF83" s="37"/>
      <c r="PG83" s="37"/>
      <c r="PH83" s="37"/>
      <c r="PI83" s="37"/>
      <c r="PJ83" s="37"/>
      <c r="PK83" s="37"/>
      <c r="PL83" s="37"/>
      <c r="PM83" s="37"/>
      <c r="PN83" s="37"/>
      <c r="PO83" s="37"/>
      <c r="PP83" s="37"/>
      <c r="PQ83" s="37"/>
      <c r="PR83" s="37"/>
      <c r="PS83" s="37"/>
      <c r="PT83" s="37"/>
      <c r="PU83" s="37"/>
      <c r="PV83" s="37"/>
      <c r="PW83" s="37"/>
      <c r="PX83" s="37"/>
      <c r="PY83" s="37"/>
      <c r="PZ83" s="37"/>
      <c r="QA83" s="37"/>
      <c r="QB83" s="37"/>
      <c r="QC83" s="37"/>
      <c r="QD83" s="37"/>
      <c r="QE83" s="37"/>
      <c r="QF83" s="37"/>
      <c r="QG83" s="37"/>
      <c r="QH83" s="37"/>
      <c r="QI83" s="37"/>
      <c r="QJ83" s="37"/>
      <c r="QK83" s="37"/>
      <c r="QL83" s="37"/>
      <c r="QM83" s="37"/>
      <c r="QN83" s="37"/>
      <c r="QO83" s="37"/>
      <c r="QP83" s="37"/>
      <c r="QQ83" s="37"/>
      <c r="QR83" s="37"/>
      <c r="QS83" s="37"/>
      <c r="QT83" s="37"/>
      <c r="QU83" s="37"/>
      <c r="QV83" s="37"/>
      <c r="QW83" s="37"/>
      <c r="QX83" s="37"/>
      <c r="QY83" s="37"/>
      <c r="QZ83" s="37"/>
      <c r="RA83" s="37"/>
      <c r="RB83" s="37"/>
      <c r="RC83" s="37"/>
      <c r="RD83" s="37"/>
      <c r="RE83" s="37"/>
      <c r="RF83" s="37"/>
      <c r="RG83" s="37"/>
      <c r="RH83" s="37"/>
      <c r="RI83" s="37"/>
      <c r="RJ83" s="37"/>
      <c r="RK83" s="37"/>
      <c r="RL83" s="37"/>
      <c r="RM83" s="37"/>
      <c r="RN83" s="37"/>
      <c r="RO83" s="37"/>
      <c r="RP83" s="37"/>
      <c r="RQ83" s="37"/>
      <c r="RR83" s="37"/>
      <c r="RS83" s="37"/>
      <c r="RT83" s="37"/>
      <c r="RU83" s="37"/>
      <c r="RV83" s="37"/>
      <c r="RW83" s="37"/>
      <c r="RX83" s="37"/>
      <c r="RY83" s="37"/>
      <c r="RZ83" s="37"/>
      <c r="SA83" s="37"/>
      <c r="SB83" s="37"/>
      <c r="SC83" s="37"/>
      <c r="SD83" s="37"/>
      <c r="SE83" s="37"/>
      <c r="SF83" s="37"/>
      <c r="SG83" s="37"/>
      <c r="SH83" s="37"/>
      <c r="SI83" s="37"/>
      <c r="SJ83" s="37"/>
      <c r="SK83" s="37"/>
      <c r="SL83" s="37"/>
      <c r="SM83" s="37"/>
      <c r="SN83" s="37"/>
      <c r="SO83" s="37"/>
      <c r="SP83" s="37"/>
      <c r="SQ83" s="37"/>
      <c r="SR83" s="37"/>
      <c r="SS83" s="37"/>
      <c r="ST83" s="37"/>
      <c r="SU83" s="37"/>
      <c r="SV83" s="37"/>
      <c r="SW83" s="37"/>
      <c r="SX83" s="37"/>
      <c r="SY83" s="37"/>
      <c r="SZ83" s="37"/>
      <c r="TA83" s="37"/>
      <c r="TB83" s="37"/>
      <c r="TC83" s="37"/>
      <c r="TD83" s="37"/>
      <c r="TE83" s="37"/>
      <c r="TF83" s="37"/>
      <c r="TG83" s="37"/>
      <c r="TH83" s="37"/>
      <c r="TI83" s="37"/>
      <c r="TJ83" s="37"/>
      <c r="TK83" s="37"/>
      <c r="TL83" s="37"/>
      <c r="TM83" s="37"/>
      <c r="TN83" s="37"/>
      <c r="TO83" s="37"/>
      <c r="TP83" s="37"/>
      <c r="TQ83" s="37"/>
      <c r="TR83" s="37"/>
      <c r="TS83" s="37"/>
      <c r="TT83" s="37"/>
      <c r="TU83" s="37"/>
      <c r="TV83" s="37"/>
      <c r="TW83" s="37"/>
      <c r="TX83" s="37"/>
      <c r="TY83" s="37"/>
      <c r="TZ83" s="37"/>
      <c r="UA83" s="37"/>
      <c r="UB83" s="37"/>
      <c r="UC83" s="37"/>
      <c r="UD83" s="37"/>
      <c r="UE83" s="37"/>
      <c r="UF83" s="37"/>
      <c r="UG83" s="37"/>
      <c r="UH83" s="37"/>
      <c r="UI83" s="37"/>
      <c r="UJ83" s="37"/>
      <c r="UK83" s="37"/>
      <c r="UL83" s="37"/>
      <c r="UM83" s="37"/>
      <c r="UN83" s="37"/>
      <c r="UO83" s="37"/>
      <c r="UP83" s="37"/>
      <c r="UQ83" s="37"/>
      <c r="UR83" s="37"/>
      <c r="US83" s="37"/>
      <c r="UT83" s="37"/>
      <c r="UU83" s="37"/>
      <c r="UV83" s="37"/>
      <c r="UW83" s="37"/>
      <c r="UX83" s="37"/>
      <c r="UY83" s="37"/>
      <c r="UZ83" s="37"/>
      <c r="VA83" s="37"/>
      <c r="VB83" s="37"/>
      <c r="VC83" s="37"/>
      <c r="VD83" s="37"/>
      <c r="VE83" s="37"/>
      <c r="VF83" s="37"/>
      <c r="VG83" s="37"/>
      <c r="VH83" s="37"/>
      <c r="VI83" s="37"/>
      <c r="VJ83" s="37"/>
      <c r="VK83" s="37"/>
      <c r="VL83" s="37"/>
      <c r="VM83" s="37"/>
      <c r="VN83" s="37"/>
      <c r="VO83" s="37"/>
      <c r="VP83" s="37"/>
      <c r="VQ83" s="37"/>
      <c r="VR83" s="37"/>
      <c r="VS83" s="37"/>
      <c r="VT83" s="37"/>
      <c r="VU83" s="37"/>
      <c r="VV83" s="37"/>
      <c r="VW83" s="37"/>
      <c r="VX83" s="37"/>
      <c r="VY83" s="37"/>
      <c r="VZ83" s="37"/>
      <c r="WA83" s="37"/>
      <c r="WB83" s="37"/>
      <c r="WC83" s="37"/>
      <c r="WD83" s="37"/>
      <c r="WE83" s="37"/>
      <c r="WF83" s="37"/>
      <c r="WG83" s="37"/>
      <c r="WH83" s="37"/>
      <c r="WI83" s="37"/>
      <c r="WJ83" s="37"/>
      <c r="WK83" s="37"/>
      <c r="WL83" s="37"/>
      <c r="WM83" s="37"/>
      <c r="WN83" s="37"/>
      <c r="WO83" s="37"/>
      <c r="WP83" s="37"/>
      <c r="WQ83" s="37"/>
      <c r="WR83" s="37"/>
      <c r="WS83" s="37"/>
      <c r="WT83" s="37"/>
      <c r="WU83" s="37"/>
      <c r="WV83" s="37"/>
      <c r="WW83" s="37"/>
      <c r="WX83" s="37"/>
      <c r="WY83" s="37"/>
      <c r="WZ83" s="37"/>
      <c r="XA83" s="37"/>
      <c r="XB83" s="37"/>
      <c r="XC83" s="37"/>
      <c r="XD83" s="37"/>
      <c r="XE83" s="37"/>
      <c r="XF83" s="37"/>
      <c r="XG83" s="37"/>
      <c r="XH83" s="37"/>
      <c r="XI83" s="37"/>
      <c r="XJ83" s="37"/>
      <c r="XK83" s="37"/>
      <c r="XL83" s="37"/>
      <c r="XM83" s="37"/>
      <c r="XN83" s="37"/>
      <c r="XO83" s="37"/>
      <c r="XP83" s="37"/>
      <c r="XQ83" s="37"/>
      <c r="XR83" s="37"/>
      <c r="XS83" s="37"/>
      <c r="XT83" s="37"/>
      <c r="XU83" s="37"/>
      <c r="XV83" s="37"/>
      <c r="XW83" s="37"/>
      <c r="XX83" s="37"/>
      <c r="XY83" s="37"/>
      <c r="XZ83" s="37"/>
      <c r="YA83" s="37"/>
      <c r="YB83" s="37"/>
      <c r="YC83" s="37"/>
      <c r="YD83" s="37"/>
      <c r="YE83" s="37"/>
      <c r="YF83" s="37"/>
      <c r="YG83" s="37"/>
      <c r="YH83" s="37"/>
      <c r="YI83" s="37"/>
      <c r="YJ83" s="37"/>
      <c r="YK83" s="37"/>
      <c r="YL83" s="37"/>
      <c r="YM83" s="37"/>
      <c r="YN83" s="37"/>
      <c r="YO83" s="37"/>
      <c r="YP83" s="37"/>
      <c r="YQ83" s="37"/>
      <c r="YR83" s="37"/>
      <c r="YS83" s="37"/>
      <c r="YT83" s="37"/>
      <c r="YU83" s="37"/>
      <c r="YV83" s="37"/>
      <c r="YW83" s="37"/>
      <c r="YX83" s="37"/>
      <c r="YY83" s="37"/>
      <c r="YZ83" s="37"/>
      <c r="ZA83" s="37"/>
      <c r="ZB83" s="37"/>
      <c r="ZC83" s="37"/>
      <c r="ZD83" s="37"/>
      <c r="ZE83" s="37"/>
      <c r="ZF83" s="37"/>
      <c r="ZG83" s="37"/>
      <c r="ZH83" s="37"/>
      <c r="ZI83" s="37"/>
      <c r="ZJ83" s="37"/>
      <c r="ZK83" s="37"/>
      <c r="ZL83" s="37"/>
      <c r="ZM83" s="37"/>
      <c r="ZN83" s="37"/>
      <c r="ZO83" s="37"/>
      <c r="ZP83" s="37"/>
      <c r="ZQ83" s="37"/>
      <c r="ZR83" s="37"/>
      <c r="ZS83" s="37"/>
      <c r="ZT83" s="37"/>
      <c r="ZU83" s="37"/>
      <c r="ZV83" s="37"/>
      <c r="ZW83" s="37"/>
      <c r="ZX83" s="37"/>
      <c r="ZY83" s="37"/>
      <c r="ZZ83" s="37"/>
      <c r="AAA83" s="37"/>
      <c r="AAB83" s="37"/>
      <c r="AAC83" s="37"/>
      <c r="AAD83" s="37"/>
      <c r="AAE83" s="37"/>
      <c r="AAF83" s="37"/>
      <c r="AAG83" s="37"/>
      <c r="AAH83" s="37"/>
      <c r="AAI83" s="37"/>
      <c r="AAJ83" s="37"/>
      <c r="AAK83" s="37"/>
      <c r="AAL83" s="37"/>
      <c r="AAM83" s="37"/>
      <c r="AAN83" s="37"/>
      <c r="AAO83" s="37"/>
      <c r="AAP83" s="37"/>
      <c r="AAQ83" s="37"/>
      <c r="AAR83" s="37"/>
      <c r="AAS83" s="37"/>
      <c r="AAT83" s="37"/>
      <c r="AAU83" s="37"/>
      <c r="AAV83" s="37"/>
      <c r="AAW83" s="37"/>
      <c r="AAX83" s="37"/>
      <c r="AAY83" s="37"/>
      <c r="AAZ83" s="37"/>
      <c r="ABA83" s="37"/>
      <c r="ABB83" s="37"/>
      <c r="ABC83" s="37"/>
      <c r="ABD83" s="37"/>
      <c r="ABE83" s="37"/>
      <c r="ABF83" s="37"/>
      <c r="ABG83" s="37"/>
      <c r="ABH83" s="37"/>
      <c r="ABI83" s="37"/>
      <c r="ABJ83" s="37"/>
      <c r="ABK83" s="37"/>
      <c r="ABL83" s="37"/>
      <c r="ABM83" s="37"/>
      <c r="ABN83" s="37"/>
      <c r="ABO83" s="37"/>
      <c r="ABP83" s="37"/>
      <c r="ABQ83" s="37"/>
      <c r="ABR83" s="37"/>
      <c r="ABS83" s="37"/>
      <c r="ABT83" s="37"/>
      <c r="ABU83" s="37"/>
      <c r="ABV83" s="37"/>
      <c r="ABW83" s="37"/>
      <c r="ABX83" s="37"/>
      <c r="ABY83" s="37"/>
      <c r="ABZ83" s="37"/>
      <c r="ACA83" s="37"/>
      <c r="ACB83" s="37"/>
      <c r="ACC83" s="37"/>
      <c r="ACD83" s="37"/>
      <c r="ACE83" s="37"/>
      <c r="ACF83" s="37"/>
      <c r="ACG83" s="37"/>
      <c r="ACH83" s="37"/>
      <c r="ACI83" s="37"/>
      <c r="ACJ83" s="37"/>
      <c r="ACK83" s="37"/>
      <c r="ACL83" s="37"/>
      <c r="ACM83" s="37"/>
      <c r="ACN83" s="37"/>
      <c r="ACO83" s="37"/>
      <c r="ACP83" s="37"/>
      <c r="ACQ83" s="37"/>
      <c r="ACR83" s="37"/>
      <c r="ACS83" s="37"/>
      <c r="ACT83" s="37"/>
      <c r="ACU83" s="37"/>
      <c r="ACV83" s="37"/>
      <c r="ACW83" s="37"/>
      <c r="ACX83" s="37"/>
      <c r="ACY83" s="37"/>
      <c r="ACZ83" s="37"/>
      <c r="ADA83" s="37"/>
      <c r="ADB83" s="37"/>
      <c r="ADC83" s="37"/>
      <c r="ADD83" s="37"/>
      <c r="ADE83" s="37"/>
      <c r="ADF83" s="37"/>
      <c r="ADG83" s="37"/>
      <c r="ADH83" s="37"/>
      <c r="ADI83" s="37"/>
      <c r="ADJ83" s="37"/>
      <c r="ADK83" s="37"/>
      <c r="ADL83" s="37"/>
      <c r="ADM83" s="37"/>
      <c r="ADN83" s="37"/>
      <c r="ADO83" s="37"/>
      <c r="ADP83" s="37"/>
      <c r="ADQ83" s="37"/>
      <c r="ADR83" s="37"/>
      <c r="ADS83" s="37"/>
      <c r="ADT83" s="37"/>
      <c r="ADU83" s="37"/>
      <c r="ADV83" s="37"/>
      <c r="ADW83" s="37"/>
      <c r="ADX83" s="37"/>
      <c r="ADY83" s="37"/>
      <c r="ADZ83" s="37"/>
      <c r="AEA83" s="37"/>
      <c r="AEB83" s="37"/>
      <c r="AEC83" s="37"/>
      <c r="AED83" s="37"/>
      <c r="AEE83" s="37"/>
      <c r="AEF83" s="37"/>
      <c r="AEG83" s="37"/>
      <c r="AEH83" s="37"/>
      <c r="AEI83" s="37"/>
      <c r="AEJ83" s="37"/>
      <c r="AEK83" s="37"/>
      <c r="AEL83" s="37"/>
      <c r="AEM83" s="37"/>
      <c r="AEN83" s="37"/>
      <c r="AEO83" s="37"/>
      <c r="AEP83" s="37"/>
      <c r="AEQ83" s="37"/>
      <c r="AER83" s="37"/>
      <c r="AES83" s="37"/>
      <c r="AET83" s="37"/>
      <c r="AEU83" s="37"/>
      <c r="AEV83" s="37"/>
      <c r="AEW83" s="37"/>
      <c r="AEX83" s="37"/>
      <c r="AEY83" s="37"/>
      <c r="AEZ83" s="37"/>
      <c r="AFA83" s="37"/>
      <c r="AFB83" s="37"/>
      <c r="AFC83" s="37"/>
      <c r="AFD83" s="37"/>
      <c r="AFE83" s="37"/>
      <c r="AFF83" s="37"/>
      <c r="AFG83" s="37"/>
      <c r="AFH83" s="37"/>
      <c r="AFI83" s="37"/>
      <c r="AFJ83" s="37"/>
      <c r="AFK83" s="37"/>
      <c r="AFL83" s="37"/>
      <c r="AFM83" s="37"/>
      <c r="AFN83" s="37"/>
      <c r="AFO83" s="37"/>
      <c r="AFP83" s="37"/>
      <c r="AFQ83" s="37"/>
      <c r="AFR83" s="37"/>
      <c r="AFS83" s="37"/>
      <c r="AFT83" s="37"/>
      <c r="AFU83" s="37"/>
      <c r="AFV83" s="37"/>
      <c r="AFW83" s="37"/>
      <c r="AFX83" s="37"/>
      <c r="AFY83" s="37"/>
      <c r="AFZ83" s="37"/>
      <c r="AGA83" s="37"/>
      <c r="AGB83" s="37"/>
      <c r="AGC83" s="37"/>
      <c r="AGD83" s="37"/>
      <c r="AGE83" s="37"/>
      <c r="AGF83" s="37"/>
      <c r="AGG83" s="37"/>
      <c r="AGH83" s="37"/>
      <c r="AGI83" s="37"/>
      <c r="AGJ83" s="37"/>
      <c r="AGK83" s="37"/>
      <c r="AGL83" s="37"/>
      <c r="AGM83" s="37"/>
      <c r="AGN83" s="37"/>
      <c r="AGO83" s="37"/>
      <c r="AGP83" s="37"/>
      <c r="AGQ83" s="37"/>
      <c r="AGR83" s="37"/>
      <c r="AGS83" s="37"/>
      <c r="AGT83" s="37"/>
      <c r="AGU83" s="37"/>
      <c r="AGV83" s="37"/>
      <c r="AGW83" s="37"/>
      <c r="AGX83" s="37"/>
      <c r="AGY83" s="37"/>
      <c r="AGZ83" s="37"/>
      <c r="AHA83" s="37"/>
      <c r="AHB83" s="37"/>
      <c r="AHC83" s="37"/>
      <c r="AHD83" s="37"/>
      <c r="AHE83" s="37"/>
      <c r="AHF83" s="37"/>
      <c r="AHG83" s="37"/>
      <c r="AHH83" s="37"/>
      <c r="AHI83" s="37"/>
      <c r="AHJ83" s="37"/>
      <c r="AHK83" s="37"/>
      <c r="AHL83" s="37"/>
      <c r="AHM83" s="37"/>
      <c r="AHN83" s="37"/>
      <c r="AHO83" s="37"/>
      <c r="AHP83" s="37"/>
      <c r="AHQ83" s="37"/>
      <c r="AHR83" s="37"/>
      <c r="AHS83" s="37"/>
      <c r="AHT83" s="37"/>
      <c r="AHU83" s="37"/>
      <c r="AHV83" s="37"/>
      <c r="AHW83" s="37"/>
      <c r="AHX83" s="37"/>
      <c r="AHY83" s="37"/>
      <c r="AHZ83" s="37"/>
      <c r="AIA83" s="37"/>
      <c r="AIB83" s="37"/>
      <c r="AIC83" s="37"/>
      <c r="AID83" s="37"/>
      <c r="AIE83" s="37"/>
      <c r="AIF83" s="37"/>
      <c r="AIG83" s="37"/>
      <c r="AIH83" s="37"/>
      <c r="AII83" s="37"/>
      <c r="AIJ83" s="37"/>
      <c r="AIK83" s="37"/>
      <c r="AIL83" s="37"/>
      <c r="AIM83" s="37"/>
      <c r="AIN83" s="37"/>
      <c r="AIO83" s="37"/>
      <c r="AIP83" s="37"/>
      <c r="AIQ83" s="37"/>
      <c r="AIR83" s="37"/>
      <c r="AIS83" s="37"/>
      <c r="AIT83" s="37"/>
      <c r="AIU83" s="37"/>
      <c r="AIV83" s="37"/>
      <c r="AIW83" s="37"/>
      <c r="AIX83" s="37"/>
      <c r="AIY83" s="37"/>
      <c r="AIZ83" s="37"/>
      <c r="AJA83" s="37"/>
      <c r="AJB83" s="37"/>
      <c r="AJC83" s="37"/>
      <c r="AJD83" s="37"/>
      <c r="AJE83" s="37"/>
      <c r="AJF83" s="37"/>
      <c r="AJG83" s="37"/>
      <c r="AJH83" s="37"/>
      <c r="AJI83" s="37"/>
      <c r="AJJ83" s="37"/>
      <c r="AJK83" s="37"/>
      <c r="AJL83" s="37"/>
      <c r="AJM83" s="37"/>
      <c r="AJN83" s="37"/>
      <c r="AJO83" s="37"/>
      <c r="AJP83" s="37"/>
      <c r="AJQ83" s="37"/>
      <c r="AJR83" s="37"/>
      <c r="AJS83" s="37"/>
      <c r="AJT83" s="37"/>
      <c r="AJU83" s="37"/>
      <c r="AJV83" s="37"/>
      <c r="AJW83" s="37"/>
      <c r="AJX83" s="37"/>
      <c r="AJY83" s="37"/>
      <c r="AJZ83" s="37"/>
      <c r="AKA83" s="37"/>
      <c r="AKB83" s="37"/>
      <c r="AKC83" s="37"/>
      <c r="AKD83" s="37"/>
      <c r="AKE83" s="37"/>
      <c r="AKF83" s="37"/>
      <c r="AKG83" s="37"/>
      <c r="AKH83" s="37"/>
      <c r="AKI83" s="37"/>
      <c r="AKJ83" s="37"/>
      <c r="AKK83" s="37"/>
      <c r="AKL83" s="37"/>
      <c r="AKM83" s="37"/>
      <c r="AKN83" s="37"/>
      <c r="AKO83" s="37"/>
      <c r="AKP83" s="37"/>
      <c r="AKQ83" s="37"/>
      <c r="AKR83" s="37"/>
      <c r="AKS83" s="37"/>
      <c r="AKT83" s="37"/>
      <c r="AKU83" s="37"/>
      <c r="AKV83" s="37"/>
      <c r="AKW83" s="37"/>
      <c r="AKX83" s="37"/>
      <c r="AKY83" s="37"/>
      <c r="AKZ83" s="37"/>
      <c r="ALA83" s="37"/>
      <c r="ALB83" s="37"/>
      <c r="ALC83" s="37"/>
      <c r="ALD83" s="37"/>
      <c r="ALE83" s="37"/>
      <c r="ALF83" s="37"/>
      <c r="ALG83" s="37"/>
      <c r="ALH83" s="37"/>
      <c r="ALI83" s="37"/>
      <c r="ALJ83" s="37"/>
      <c r="ALK83" s="37"/>
      <c r="ALL83" s="37"/>
      <c r="ALM83" s="37"/>
      <c r="ALN83" s="37"/>
      <c r="ALO83" s="37"/>
      <c r="ALP83" s="37"/>
      <c r="ALQ83" s="37"/>
      <c r="ALR83" s="37"/>
      <c r="ALS83" s="37"/>
      <c r="ALT83" s="37"/>
      <c r="ALU83" s="37"/>
      <c r="ALV83" s="37"/>
      <c r="ALW83" s="37"/>
      <c r="ALX83" s="37"/>
      <c r="ALY83" s="37"/>
      <c r="ALZ83" s="37"/>
      <c r="AMA83" s="37"/>
      <c r="AMB83" s="37"/>
      <c r="AMC83" s="37"/>
      <c r="AMD83" s="37"/>
      <c r="AME83" s="37"/>
      <c r="AMF83" s="37"/>
      <c r="AMG83" s="37"/>
      <c r="AMH83" s="37"/>
      <c r="AMI83" s="37"/>
      <c r="AMJ83" s="37"/>
      <c r="AMK83" s="37"/>
    </row>
    <row r="84" spans="1:1025" s="37" customFormat="1" x14ac:dyDescent="0.25">
      <c r="A84" s="266"/>
      <c r="B84" s="266"/>
      <c r="C84" s="266"/>
      <c r="D84" s="266"/>
      <c r="E84" s="45"/>
      <c r="F84" s="45"/>
      <c r="G84" s="266"/>
      <c r="H84" s="266"/>
      <c r="I84" s="266"/>
      <c r="J84" s="266"/>
      <c r="K84" s="44"/>
      <c r="L84" s="44"/>
      <c r="M84" s="39"/>
      <c r="N84" s="39"/>
    </row>
    <row r="85" spans="1:1025" s="36" customFormat="1" ht="15" customHeight="1" x14ac:dyDescent="0.2">
      <c r="A85" s="274"/>
      <c r="B85" s="274"/>
      <c r="C85" s="274"/>
      <c r="D85" s="274"/>
      <c r="E85" s="40"/>
      <c r="F85" s="40"/>
      <c r="G85" s="274"/>
      <c r="H85" s="274"/>
      <c r="I85" s="274"/>
      <c r="J85" s="274"/>
      <c r="K85" s="41"/>
      <c r="L85" s="41"/>
      <c r="M85" s="45"/>
      <c r="N85" s="39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7"/>
      <c r="GI85" s="37"/>
      <c r="GJ85" s="37"/>
      <c r="GK85" s="37"/>
      <c r="GL85" s="37"/>
      <c r="GM85" s="37"/>
      <c r="GN85" s="37"/>
      <c r="GO85" s="37"/>
      <c r="GP85" s="37"/>
      <c r="GQ85" s="37"/>
      <c r="GR85" s="37"/>
      <c r="GS85" s="37"/>
      <c r="GT85" s="37"/>
      <c r="GU85" s="37"/>
      <c r="GV85" s="37"/>
      <c r="GW85" s="37"/>
      <c r="GX85" s="37"/>
      <c r="GY85" s="37"/>
      <c r="GZ85" s="37"/>
      <c r="HA85" s="37"/>
      <c r="HB85" s="37"/>
      <c r="HC85" s="37"/>
      <c r="HD85" s="37"/>
      <c r="HE85" s="37"/>
      <c r="HF85" s="37"/>
      <c r="HG85" s="37"/>
      <c r="HH85" s="37"/>
      <c r="HI85" s="37"/>
      <c r="HJ85" s="37"/>
      <c r="HK85" s="37"/>
      <c r="HL85" s="37"/>
      <c r="HM85" s="37"/>
      <c r="HN85" s="37"/>
      <c r="HO85" s="37"/>
      <c r="HP85" s="37"/>
      <c r="HQ85" s="37"/>
      <c r="HR85" s="37"/>
      <c r="HS85" s="37"/>
      <c r="HT85" s="37"/>
      <c r="HU85" s="37"/>
      <c r="HV85" s="37"/>
      <c r="HW85" s="37"/>
      <c r="HX85" s="37"/>
      <c r="HY85" s="37"/>
      <c r="HZ85" s="37"/>
      <c r="IA85" s="37"/>
      <c r="IB85" s="37"/>
      <c r="IC85" s="37"/>
      <c r="ID85" s="37"/>
      <c r="IE85" s="37"/>
      <c r="IF85" s="37"/>
      <c r="IG85" s="37"/>
      <c r="IH85" s="37"/>
      <c r="II85" s="37"/>
      <c r="IJ85" s="37"/>
      <c r="IK85" s="37"/>
      <c r="IL85" s="37"/>
      <c r="IM85" s="37"/>
      <c r="IN85" s="37"/>
      <c r="IO85" s="37"/>
      <c r="IP85" s="37"/>
      <c r="IQ85" s="37"/>
      <c r="IR85" s="37"/>
      <c r="IS85" s="37"/>
      <c r="IT85" s="37"/>
      <c r="IU85" s="37"/>
      <c r="IV85" s="37"/>
      <c r="IW85" s="37"/>
      <c r="IX85" s="37"/>
      <c r="IY85" s="37"/>
      <c r="IZ85" s="37"/>
      <c r="JA85" s="37"/>
      <c r="JB85" s="37"/>
      <c r="JC85" s="37"/>
      <c r="JD85" s="37"/>
      <c r="JE85" s="37"/>
      <c r="JF85" s="37"/>
      <c r="JG85" s="37"/>
      <c r="JH85" s="37"/>
      <c r="JI85" s="37"/>
      <c r="JJ85" s="37"/>
      <c r="JK85" s="37"/>
      <c r="JL85" s="37"/>
      <c r="JM85" s="37"/>
      <c r="JN85" s="37"/>
      <c r="JO85" s="37"/>
      <c r="JP85" s="37"/>
      <c r="JQ85" s="37"/>
      <c r="JR85" s="37"/>
      <c r="JS85" s="37"/>
      <c r="JT85" s="37"/>
      <c r="JU85" s="37"/>
      <c r="JV85" s="37"/>
      <c r="JW85" s="37"/>
      <c r="JX85" s="37"/>
      <c r="JY85" s="37"/>
      <c r="JZ85" s="37"/>
      <c r="KA85" s="37"/>
      <c r="KB85" s="37"/>
      <c r="KC85" s="37"/>
      <c r="KD85" s="37"/>
      <c r="KE85" s="37"/>
      <c r="KF85" s="37"/>
      <c r="KG85" s="37"/>
      <c r="KH85" s="37"/>
      <c r="KI85" s="37"/>
      <c r="KJ85" s="37"/>
      <c r="KK85" s="37"/>
      <c r="KL85" s="37"/>
      <c r="KM85" s="37"/>
      <c r="KN85" s="37"/>
      <c r="KO85" s="37"/>
      <c r="KP85" s="37"/>
      <c r="KQ85" s="37"/>
      <c r="KR85" s="37"/>
      <c r="KS85" s="37"/>
      <c r="KT85" s="37"/>
      <c r="KU85" s="37"/>
      <c r="KV85" s="37"/>
      <c r="KW85" s="37"/>
      <c r="KX85" s="37"/>
      <c r="KY85" s="37"/>
      <c r="KZ85" s="37"/>
      <c r="LA85" s="37"/>
      <c r="LB85" s="37"/>
      <c r="LC85" s="37"/>
      <c r="LD85" s="37"/>
      <c r="LE85" s="37"/>
      <c r="LF85" s="37"/>
      <c r="LG85" s="37"/>
      <c r="LH85" s="37"/>
      <c r="LI85" s="37"/>
      <c r="LJ85" s="37"/>
      <c r="LK85" s="37"/>
      <c r="LL85" s="37"/>
      <c r="LM85" s="37"/>
      <c r="LN85" s="37"/>
      <c r="LO85" s="37"/>
      <c r="LP85" s="37"/>
      <c r="LQ85" s="37"/>
      <c r="LR85" s="37"/>
      <c r="LS85" s="37"/>
      <c r="LT85" s="37"/>
      <c r="LU85" s="37"/>
      <c r="LV85" s="37"/>
      <c r="LW85" s="37"/>
      <c r="LX85" s="37"/>
      <c r="LY85" s="37"/>
      <c r="LZ85" s="37"/>
      <c r="MA85" s="37"/>
      <c r="MB85" s="37"/>
      <c r="MC85" s="37"/>
      <c r="MD85" s="37"/>
      <c r="ME85" s="37"/>
      <c r="MF85" s="37"/>
      <c r="MG85" s="37"/>
      <c r="MH85" s="37"/>
      <c r="MI85" s="37"/>
      <c r="MJ85" s="37"/>
      <c r="MK85" s="37"/>
      <c r="ML85" s="37"/>
      <c r="MM85" s="37"/>
      <c r="MN85" s="37"/>
      <c r="MO85" s="37"/>
      <c r="MP85" s="37"/>
      <c r="MQ85" s="37"/>
      <c r="MR85" s="37"/>
      <c r="MS85" s="37"/>
      <c r="MT85" s="37"/>
      <c r="MU85" s="37"/>
      <c r="MV85" s="37"/>
      <c r="MW85" s="37"/>
      <c r="MX85" s="37"/>
      <c r="MY85" s="37"/>
      <c r="MZ85" s="37"/>
      <c r="NA85" s="37"/>
      <c r="NB85" s="37"/>
      <c r="NC85" s="37"/>
      <c r="ND85" s="37"/>
      <c r="NE85" s="37"/>
      <c r="NF85" s="37"/>
      <c r="NG85" s="37"/>
      <c r="NH85" s="37"/>
      <c r="NI85" s="37"/>
      <c r="NJ85" s="37"/>
      <c r="NK85" s="37"/>
      <c r="NL85" s="37"/>
      <c r="NM85" s="37"/>
      <c r="NN85" s="37"/>
      <c r="NO85" s="37"/>
      <c r="NP85" s="37"/>
      <c r="NQ85" s="37"/>
      <c r="NR85" s="37"/>
      <c r="NS85" s="37"/>
      <c r="NT85" s="37"/>
      <c r="NU85" s="37"/>
      <c r="NV85" s="37"/>
      <c r="NW85" s="37"/>
      <c r="NX85" s="37"/>
      <c r="NY85" s="37"/>
      <c r="NZ85" s="37"/>
      <c r="OA85" s="37"/>
      <c r="OB85" s="37"/>
      <c r="OC85" s="37"/>
      <c r="OD85" s="37"/>
      <c r="OE85" s="37"/>
      <c r="OF85" s="37"/>
      <c r="OG85" s="37"/>
      <c r="OH85" s="37"/>
      <c r="OI85" s="37"/>
      <c r="OJ85" s="37"/>
      <c r="OK85" s="37"/>
      <c r="OL85" s="37"/>
      <c r="OM85" s="37"/>
      <c r="ON85" s="37"/>
      <c r="OO85" s="37"/>
      <c r="OP85" s="37"/>
      <c r="OQ85" s="37"/>
      <c r="OR85" s="37"/>
      <c r="OS85" s="37"/>
      <c r="OT85" s="37"/>
      <c r="OU85" s="37"/>
      <c r="OV85" s="37"/>
      <c r="OW85" s="37"/>
      <c r="OX85" s="37"/>
      <c r="OY85" s="37"/>
      <c r="OZ85" s="37"/>
      <c r="PA85" s="37"/>
      <c r="PB85" s="37"/>
      <c r="PC85" s="37"/>
      <c r="PD85" s="37"/>
      <c r="PE85" s="37"/>
      <c r="PF85" s="37"/>
      <c r="PG85" s="37"/>
      <c r="PH85" s="37"/>
      <c r="PI85" s="37"/>
      <c r="PJ85" s="37"/>
      <c r="PK85" s="37"/>
      <c r="PL85" s="37"/>
      <c r="PM85" s="37"/>
      <c r="PN85" s="37"/>
      <c r="PO85" s="37"/>
      <c r="PP85" s="37"/>
      <c r="PQ85" s="37"/>
      <c r="PR85" s="37"/>
      <c r="PS85" s="37"/>
      <c r="PT85" s="37"/>
      <c r="PU85" s="37"/>
      <c r="PV85" s="37"/>
      <c r="PW85" s="37"/>
      <c r="PX85" s="37"/>
      <c r="PY85" s="37"/>
      <c r="PZ85" s="37"/>
      <c r="QA85" s="37"/>
      <c r="QB85" s="37"/>
      <c r="QC85" s="37"/>
      <c r="QD85" s="37"/>
      <c r="QE85" s="37"/>
      <c r="QF85" s="37"/>
      <c r="QG85" s="37"/>
      <c r="QH85" s="37"/>
      <c r="QI85" s="37"/>
      <c r="QJ85" s="37"/>
      <c r="QK85" s="37"/>
      <c r="QL85" s="37"/>
      <c r="QM85" s="37"/>
      <c r="QN85" s="37"/>
      <c r="QO85" s="37"/>
      <c r="QP85" s="37"/>
      <c r="QQ85" s="37"/>
      <c r="QR85" s="37"/>
      <c r="QS85" s="37"/>
      <c r="QT85" s="37"/>
      <c r="QU85" s="37"/>
      <c r="QV85" s="37"/>
      <c r="QW85" s="37"/>
      <c r="QX85" s="37"/>
      <c r="QY85" s="37"/>
      <c r="QZ85" s="37"/>
      <c r="RA85" s="37"/>
      <c r="RB85" s="37"/>
      <c r="RC85" s="37"/>
      <c r="RD85" s="37"/>
      <c r="RE85" s="37"/>
      <c r="RF85" s="37"/>
      <c r="RG85" s="37"/>
      <c r="RH85" s="37"/>
      <c r="RI85" s="37"/>
      <c r="RJ85" s="37"/>
      <c r="RK85" s="37"/>
      <c r="RL85" s="37"/>
      <c r="RM85" s="37"/>
      <c r="RN85" s="37"/>
      <c r="RO85" s="37"/>
      <c r="RP85" s="37"/>
      <c r="RQ85" s="37"/>
      <c r="RR85" s="37"/>
      <c r="RS85" s="37"/>
      <c r="RT85" s="37"/>
      <c r="RU85" s="37"/>
      <c r="RV85" s="37"/>
      <c r="RW85" s="37"/>
      <c r="RX85" s="37"/>
      <c r="RY85" s="37"/>
      <c r="RZ85" s="37"/>
      <c r="SA85" s="37"/>
      <c r="SB85" s="37"/>
      <c r="SC85" s="37"/>
      <c r="SD85" s="37"/>
      <c r="SE85" s="37"/>
      <c r="SF85" s="37"/>
      <c r="SG85" s="37"/>
      <c r="SH85" s="37"/>
      <c r="SI85" s="37"/>
      <c r="SJ85" s="37"/>
      <c r="SK85" s="37"/>
      <c r="SL85" s="37"/>
      <c r="SM85" s="37"/>
      <c r="SN85" s="37"/>
      <c r="SO85" s="37"/>
      <c r="SP85" s="37"/>
      <c r="SQ85" s="37"/>
      <c r="SR85" s="37"/>
      <c r="SS85" s="37"/>
      <c r="ST85" s="37"/>
      <c r="SU85" s="37"/>
      <c r="SV85" s="37"/>
      <c r="SW85" s="37"/>
      <c r="SX85" s="37"/>
      <c r="SY85" s="37"/>
      <c r="SZ85" s="37"/>
      <c r="TA85" s="37"/>
      <c r="TB85" s="37"/>
      <c r="TC85" s="37"/>
      <c r="TD85" s="37"/>
      <c r="TE85" s="37"/>
      <c r="TF85" s="37"/>
      <c r="TG85" s="37"/>
      <c r="TH85" s="37"/>
      <c r="TI85" s="37"/>
      <c r="TJ85" s="37"/>
      <c r="TK85" s="37"/>
      <c r="TL85" s="37"/>
      <c r="TM85" s="37"/>
      <c r="TN85" s="37"/>
      <c r="TO85" s="37"/>
      <c r="TP85" s="37"/>
      <c r="TQ85" s="37"/>
      <c r="TR85" s="37"/>
      <c r="TS85" s="37"/>
      <c r="TT85" s="37"/>
      <c r="TU85" s="37"/>
      <c r="TV85" s="37"/>
      <c r="TW85" s="37"/>
      <c r="TX85" s="37"/>
      <c r="TY85" s="37"/>
      <c r="TZ85" s="37"/>
      <c r="UA85" s="37"/>
      <c r="UB85" s="37"/>
      <c r="UC85" s="37"/>
      <c r="UD85" s="37"/>
      <c r="UE85" s="37"/>
      <c r="UF85" s="37"/>
      <c r="UG85" s="37"/>
      <c r="UH85" s="37"/>
      <c r="UI85" s="37"/>
      <c r="UJ85" s="37"/>
      <c r="UK85" s="37"/>
      <c r="UL85" s="37"/>
      <c r="UM85" s="37"/>
      <c r="UN85" s="37"/>
      <c r="UO85" s="37"/>
      <c r="UP85" s="37"/>
      <c r="UQ85" s="37"/>
      <c r="UR85" s="37"/>
      <c r="US85" s="37"/>
      <c r="UT85" s="37"/>
      <c r="UU85" s="37"/>
      <c r="UV85" s="37"/>
      <c r="UW85" s="37"/>
      <c r="UX85" s="37"/>
      <c r="UY85" s="37"/>
      <c r="UZ85" s="37"/>
      <c r="VA85" s="37"/>
      <c r="VB85" s="37"/>
      <c r="VC85" s="37"/>
      <c r="VD85" s="37"/>
      <c r="VE85" s="37"/>
      <c r="VF85" s="37"/>
      <c r="VG85" s="37"/>
      <c r="VH85" s="37"/>
      <c r="VI85" s="37"/>
      <c r="VJ85" s="37"/>
      <c r="VK85" s="37"/>
      <c r="VL85" s="37"/>
      <c r="VM85" s="37"/>
      <c r="VN85" s="37"/>
      <c r="VO85" s="37"/>
      <c r="VP85" s="37"/>
      <c r="VQ85" s="37"/>
      <c r="VR85" s="37"/>
      <c r="VS85" s="37"/>
      <c r="VT85" s="37"/>
      <c r="VU85" s="37"/>
      <c r="VV85" s="37"/>
      <c r="VW85" s="37"/>
      <c r="VX85" s="37"/>
      <c r="VY85" s="37"/>
      <c r="VZ85" s="37"/>
      <c r="WA85" s="37"/>
      <c r="WB85" s="37"/>
      <c r="WC85" s="37"/>
      <c r="WD85" s="37"/>
      <c r="WE85" s="37"/>
      <c r="WF85" s="37"/>
      <c r="WG85" s="37"/>
      <c r="WH85" s="37"/>
      <c r="WI85" s="37"/>
      <c r="WJ85" s="37"/>
      <c r="WK85" s="37"/>
      <c r="WL85" s="37"/>
      <c r="WM85" s="37"/>
      <c r="WN85" s="37"/>
      <c r="WO85" s="37"/>
      <c r="WP85" s="37"/>
      <c r="WQ85" s="37"/>
      <c r="WR85" s="37"/>
      <c r="WS85" s="37"/>
      <c r="WT85" s="37"/>
      <c r="WU85" s="37"/>
      <c r="WV85" s="37"/>
      <c r="WW85" s="37"/>
      <c r="WX85" s="37"/>
      <c r="WY85" s="37"/>
      <c r="WZ85" s="37"/>
      <c r="XA85" s="37"/>
      <c r="XB85" s="37"/>
      <c r="XC85" s="37"/>
      <c r="XD85" s="37"/>
      <c r="XE85" s="37"/>
      <c r="XF85" s="37"/>
      <c r="XG85" s="37"/>
      <c r="XH85" s="37"/>
      <c r="XI85" s="37"/>
      <c r="XJ85" s="37"/>
      <c r="XK85" s="37"/>
      <c r="XL85" s="37"/>
      <c r="XM85" s="37"/>
      <c r="XN85" s="37"/>
      <c r="XO85" s="37"/>
      <c r="XP85" s="37"/>
      <c r="XQ85" s="37"/>
      <c r="XR85" s="37"/>
      <c r="XS85" s="37"/>
      <c r="XT85" s="37"/>
      <c r="XU85" s="37"/>
      <c r="XV85" s="37"/>
      <c r="XW85" s="37"/>
      <c r="XX85" s="37"/>
      <c r="XY85" s="37"/>
      <c r="XZ85" s="37"/>
      <c r="YA85" s="37"/>
      <c r="YB85" s="37"/>
      <c r="YC85" s="37"/>
      <c r="YD85" s="37"/>
      <c r="YE85" s="37"/>
      <c r="YF85" s="37"/>
      <c r="YG85" s="37"/>
      <c r="YH85" s="37"/>
      <c r="YI85" s="37"/>
      <c r="YJ85" s="37"/>
      <c r="YK85" s="37"/>
      <c r="YL85" s="37"/>
      <c r="YM85" s="37"/>
      <c r="YN85" s="37"/>
      <c r="YO85" s="37"/>
      <c r="YP85" s="37"/>
      <c r="YQ85" s="37"/>
      <c r="YR85" s="37"/>
      <c r="YS85" s="37"/>
      <c r="YT85" s="37"/>
      <c r="YU85" s="37"/>
      <c r="YV85" s="37"/>
      <c r="YW85" s="37"/>
      <c r="YX85" s="37"/>
      <c r="YY85" s="37"/>
      <c r="YZ85" s="37"/>
      <c r="ZA85" s="37"/>
      <c r="ZB85" s="37"/>
      <c r="ZC85" s="37"/>
      <c r="ZD85" s="37"/>
      <c r="ZE85" s="37"/>
      <c r="ZF85" s="37"/>
      <c r="ZG85" s="37"/>
      <c r="ZH85" s="37"/>
      <c r="ZI85" s="37"/>
      <c r="ZJ85" s="37"/>
      <c r="ZK85" s="37"/>
      <c r="ZL85" s="37"/>
      <c r="ZM85" s="37"/>
      <c r="ZN85" s="37"/>
      <c r="ZO85" s="37"/>
      <c r="ZP85" s="37"/>
      <c r="ZQ85" s="37"/>
      <c r="ZR85" s="37"/>
      <c r="ZS85" s="37"/>
      <c r="ZT85" s="37"/>
      <c r="ZU85" s="37"/>
      <c r="ZV85" s="37"/>
      <c r="ZW85" s="37"/>
      <c r="ZX85" s="37"/>
      <c r="ZY85" s="37"/>
      <c r="ZZ85" s="37"/>
      <c r="AAA85" s="37"/>
      <c r="AAB85" s="37"/>
      <c r="AAC85" s="37"/>
      <c r="AAD85" s="37"/>
      <c r="AAE85" s="37"/>
      <c r="AAF85" s="37"/>
      <c r="AAG85" s="37"/>
      <c r="AAH85" s="37"/>
      <c r="AAI85" s="37"/>
      <c r="AAJ85" s="37"/>
      <c r="AAK85" s="37"/>
      <c r="AAL85" s="37"/>
      <c r="AAM85" s="37"/>
      <c r="AAN85" s="37"/>
      <c r="AAO85" s="37"/>
      <c r="AAP85" s="37"/>
      <c r="AAQ85" s="37"/>
      <c r="AAR85" s="37"/>
      <c r="AAS85" s="37"/>
      <c r="AAT85" s="37"/>
      <c r="AAU85" s="37"/>
      <c r="AAV85" s="37"/>
      <c r="AAW85" s="37"/>
      <c r="AAX85" s="37"/>
      <c r="AAY85" s="37"/>
      <c r="AAZ85" s="37"/>
      <c r="ABA85" s="37"/>
      <c r="ABB85" s="37"/>
      <c r="ABC85" s="37"/>
      <c r="ABD85" s="37"/>
      <c r="ABE85" s="37"/>
      <c r="ABF85" s="37"/>
      <c r="ABG85" s="37"/>
      <c r="ABH85" s="37"/>
      <c r="ABI85" s="37"/>
      <c r="ABJ85" s="37"/>
      <c r="ABK85" s="37"/>
      <c r="ABL85" s="37"/>
      <c r="ABM85" s="37"/>
      <c r="ABN85" s="37"/>
      <c r="ABO85" s="37"/>
      <c r="ABP85" s="37"/>
      <c r="ABQ85" s="37"/>
      <c r="ABR85" s="37"/>
      <c r="ABS85" s="37"/>
      <c r="ABT85" s="37"/>
      <c r="ABU85" s="37"/>
      <c r="ABV85" s="37"/>
      <c r="ABW85" s="37"/>
      <c r="ABX85" s="37"/>
      <c r="ABY85" s="37"/>
      <c r="ABZ85" s="37"/>
      <c r="ACA85" s="37"/>
      <c r="ACB85" s="37"/>
      <c r="ACC85" s="37"/>
      <c r="ACD85" s="37"/>
      <c r="ACE85" s="37"/>
      <c r="ACF85" s="37"/>
      <c r="ACG85" s="37"/>
      <c r="ACH85" s="37"/>
      <c r="ACI85" s="37"/>
      <c r="ACJ85" s="37"/>
      <c r="ACK85" s="37"/>
      <c r="ACL85" s="37"/>
      <c r="ACM85" s="37"/>
      <c r="ACN85" s="37"/>
      <c r="ACO85" s="37"/>
      <c r="ACP85" s="37"/>
      <c r="ACQ85" s="37"/>
      <c r="ACR85" s="37"/>
      <c r="ACS85" s="37"/>
      <c r="ACT85" s="37"/>
      <c r="ACU85" s="37"/>
      <c r="ACV85" s="37"/>
      <c r="ACW85" s="37"/>
      <c r="ACX85" s="37"/>
      <c r="ACY85" s="37"/>
      <c r="ACZ85" s="37"/>
      <c r="ADA85" s="37"/>
      <c r="ADB85" s="37"/>
      <c r="ADC85" s="37"/>
      <c r="ADD85" s="37"/>
      <c r="ADE85" s="37"/>
      <c r="ADF85" s="37"/>
      <c r="ADG85" s="37"/>
      <c r="ADH85" s="37"/>
      <c r="ADI85" s="37"/>
      <c r="ADJ85" s="37"/>
      <c r="ADK85" s="37"/>
      <c r="ADL85" s="37"/>
      <c r="ADM85" s="37"/>
      <c r="ADN85" s="37"/>
      <c r="ADO85" s="37"/>
      <c r="ADP85" s="37"/>
      <c r="ADQ85" s="37"/>
      <c r="ADR85" s="37"/>
      <c r="ADS85" s="37"/>
      <c r="ADT85" s="37"/>
      <c r="ADU85" s="37"/>
      <c r="ADV85" s="37"/>
      <c r="ADW85" s="37"/>
      <c r="ADX85" s="37"/>
      <c r="ADY85" s="37"/>
      <c r="ADZ85" s="37"/>
      <c r="AEA85" s="37"/>
      <c r="AEB85" s="37"/>
      <c r="AEC85" s="37"/>
      <c r="AED85" s="37"/>
      <c r="AEE85" s="37"/>
      <c r="AEF85" s="37"/>
      <c r="AEG85" s="37"/>
      <c r="AEH85" s="37"/>
      <c r="AEI85" s="37"/>
      <c r="AEJ85" s="37"/>
      <c r="AEK85" s="37"/>
      <c r="AEL85" s="37"/>
      <c r="AEM85" s="37"/>
      <c r="AEN85" s="37"/>
      <c r="AEO85" s="37"/>
      <c r="AEP85" s="37"/>
      <c r="AEQ85" s="37"/>
      <c r="AER85" s="37"/>
      <c r="AES85" s="37"/>
      <c r="AET85" s="37"/>
      <c r="AEU85" s="37"/>
      <c r="AEV85" s="37"/>
      <c r="AEW85" s="37"/>
      <c r="AEX85" s="37"/>
      <c r="AEY85" s="37"/>
      <c r="AEZ85" s="37"/>
      <c r="AFA85" s="37"/>
      <c r="AFB85" s="37"/>
      <c r="AFC85" s="37"/>
      <c r="AFD85" s="37"/>
      <c r="AFE85" s="37"/>
      <c r="AFF85" s="37"/>
      <c r="AFG85" s="37"/>
      <c r="AFH85" s="37"/>
      <c r="AFI85" s="37"/>
      <c r="AFJ85" s="37"/>
      <c r="AFK85" s="37"/>
      <c r="AFL85" s="37"/>
      <c r="AFM85" s="37"/>
      <c r="AFN85" s="37"/>
      <c r="AFO85" s="37"/>
      <c r="AFP85" s="37"/>
      <c r="AFQ85" s="37"/>
      <c r="AFR85" s="37"/>
      <c r="AFS85" s="37"/>
      <c r="AFT85" s="37"/>
      <c r="AFU85" s="37"/>
      <c r="AFV85" s="37"/>
      <c r="AFW85" s="37"/>
      <c r="AFX85" s="37"/>
      <c r="AFY85" s="37"/>
      <c r="AFZ85" s="37"/>
      <c r="AGA85" s="37"/>
      <c r="AGB85" s="37"/>
      <c r="AGC85" s="37"/>
      <c r="AGD85" s="37"/>
      <c r="AGE85" s="37"/>
      <c r="AGF85" s="37"/>
      <c r="AGG85" s="37"/>
      <c r="AGH85" s="37"/>
      <c r="AGI85" s="37"/>
      <c r="AGJ85" s="37"/>
      <c r="AGK85" s="37"/>
      <c r="AGL85" s="37"/>
      <c r="AGM85" s="37"/>
      <c r="AGN85" s="37"/>
      <c r="AGO85" s="37"/>
      <c r="AGP85" s="37"/>
      <c r="AGQ85" s="37"/>
      <c r="AGR85" s="37"/>
      <c r="AGS85" s="37"/>
      <c r="AGT85" s="37"/>
      <c r="AGU85" s="37"/>
      <c r="AGV85" s="37"/>
      <c r="AGW85" s="37"/>
      <c r="AGX85" s="37"/>
      <c r="AGY85" s="37"/>
      <c r="AGZ85" s="37"/>
      <c r="AHA85" s="37"/>
      <c r="AHB85" s="37"/>
      <c r="AHC85" s="37"/>
      <c r="AHD85" s="37"/>
      <c r="AHE85" s="37"/>
      <c r="AHF85" s="37"/>
      <c r="AHG85" s="37"/>
      <c r="AHH85" s="37"/>
      <c r="AHI85" s="37"/>
      <c r="AHJ85" s="37"/>
      <c r="AHK85" s="37"/>
      <c r="AHL85" s="37"/>
      <c r="AHM85" s="37"/>
      <c r="AHN85" s="37"/>
      <c r="AHO85" s="37"/>
      <c r="AHP85" s="37"/>
      <c r="AHQ85" s="37"/>
      <c r="AHR85" s="37"/>
      <c r="AHS85" s="37"/>
      <c r="AHT85" s="37"/>
      <c r="AHU85" s="37"/>
      <c r="AHV85" s="37"/>
      <c r="AHW85" s="37"/>
      <c r="AHX85" s="37"/>
      <c r="AHY85" s="37"/>
      <c r="AHZ85" s="37"/>
      <c r="AIA85" s="37"/>
      <c r="AIB85" s="37"/>
      <c r="AIC85" s="37"/>
      <c r="AID85" s="37"/>
      <c r="AIE85" s="37"/>
      <c r="AIF85" s="37"/>
      <c r="AIG85" s="37"/>
      <c r="AIH85" s="37"/>
      <c r="AII85" s="37"/>
      <c r="AIJ85" s="37"/>
      <c r="AIK85" s="37"/>
      <c r="AIL85" s="37"/>
      <c r="AIM85" s="37"/>
      <c r="AIN85" s="37"/>
      <c r="AIO85" s="37"/>
      <c r="AIP85" s="37"/>
      <c r="AIQ85" s="37"/>
      <c r="AIR85" s="37"/>
      <c r="AIS85" s="37"/>
      <c r="AIT85" s="37"/>
      <c r="AIU85" s="37"/>
      <c r="AIV85" s="37"/>
      <c r="AIW85" s="37"/>
      <c r="AIX85" s="37"/>
      <c r="AIY85" s="37"/>
      <c r="AIZ85" s="37"/>
      <c r="AJA85" s="37"/>
      <c r="AJB85" s="37"/>
      <c r="AJC85" s="37"/>
      <c r="AJD85" s="37"/>
      <c r="AJE85" s="37"/>
      <c r="AJF85" s="37"/>
      <c r="AJG85" s="37"/>
      <c r="AJH85" s="37"/>
      <c r="AJI85" s="37"/>
      <c r="AJJ85" s="37"/>
      <c r="AJK85" s="37"/>
      <c r="AJL85" s="37"/>
      <c r="AJM85" s="37"/>
      <c r="AJN85" s="37"/>
      <c r="AJO85" s="37"/>
      <c r="AJP85" s="37"/>
      <c r="AJQ85" s="37"/>
      <c r="AJR85" s="37"/>
      <c r="AJS85" s="37"/>
      <c r="AJT85" s="37"/>
      <c r="AJU85" s="37"/>
      <c r="AJV85" s="37"/>
      <c r="AJW85" s="37"/>
      <c r="AJX85" s="37"/>
      <c r="AJY85" s="37"/>
      <c r="AJZ85" s="37"/>
      <c r="AKA85" s="37"/>
      <c r="AKB85" s="37"/>
      <c r="AKC85" s="37"/>
      <c r="AKD85" s="37"/>
      <c r="AKE85" s="37"/>
      <c r="AKF85" s="37"/>
      <c r="AKG85" s="37"/>
      <c r="AKH85" s="37"/>
      <c r="AKI85" s="37"/>
      <c r="AKJ85" s="37"/>
      <c r="AKK85" s="37"/>
      <c r="AKL85" s="37"/>
      <c r="AKM85" s="37"/>
      <c r="AKN85" s="37"/>
      <c r="AKO85" s="37"/>
      <c r="AKP85" s="37"/>
      <c r="AKQ85" s="37"/>
      <c r="AKR85" s="37"/>
      <c r="AKS85" s="37"/>
      <c r="AKT85" s="37"/>
      <c r="AKU85" s="37"/>
      <c r="AKV85" s="37"/>
      <c r="AKW85" s="37"/>
      <c r="AKX85" s="37"/>
      <c r="AKY85" s="37"/>
      <c r="AKZ85" s="37"/>
      <c r="ALA85" s="37"/>
      <c r="ALB85" s="37"/>
      <c r="ALC85" s="37"/>
      <c r="ALD85" s="37"/>
      <c r="ALE85" s="37"/>
      <c r="ALF85" s="37"/>
      <c r="ALG85" s="37"/>
      <c r="ALH85" s="37"/>
      <c r="ALI85" s="37"/>
      <c r="ALJ85" s="37"/>
      <c r="ALK85" s="37"/>
      <c r="ALL85" s="37"/>
      <c r="ALM85" s="37"/>
      <c r="ALN85" s="37"/>
      <c r="ALO85" s="37"/>
      <c r="ALP85" s="37"/>
      <c r="ALQ85" s="37"/>
      <c r="ALR85" s="37"/>
      <c r="ALS85" s="37"/>
      <c r="ALT85" s="37"/>
      <c r="ALU85" s="37"/>
      <c r="ALV85" s="37"/>
      <c r="ALW85" s="37"/>
      <c r="ALX85" s="37"/>
      <c r="ALY85" s="37"/>
      <c r="ALZ85" s="37"/>
      <c r="AMA85" s="37"/>
      <c r="AMB85" s="37"/>
      <c r="AMC85" s="37"/>
      <c r="AMD85" s="37"/>
      <c r="AME85" s="37"/>
      <c r="AMF85" s="37"/>
      <c r="AMG85" s="37"/>
      <c r="AMH85" s="37"/>
      <c r="AMI85" s="37"/>
      <c r="AMJ85" s="37"/>
      <c r="AMK85" s="37"/>
    </row>
    <row r="86" spans="1:1025" s="36" customFormat="1" x14ac:dyDescent="0.2">
      <c r="A86" s="47"/>
      <c r="B86" s="47"/>
      <c r="C86" s="47"/>
      <c r="D86" s="47"/>
      <c r="E86" s="38"/>
      <c r="F86" s="38"/>
      <c r="G86" s="47"/>
      <c r="H86" s="47"/>
      <c r="I86" s="47"/>
      <c r="J86" s="47"/>
      <c r="K86" s="38"/>
      <c r="L86" s="38"/>
      <c r="M86" s="39"/>
      <c r="N86" s="39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7"/>
      <c r="GM86" s="37"/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7"/>
      <c r="HB86" s="37"/>
      <c r="HC86" s="37"/>
      <c r="HD86" s="37"/>
      <c r="HE86" s="37"/>
      <c r="HF86" s="37"/>
      <c r="HG86" s="37"/>
      <c r="HH86" s="37"/>
      <c r="HI86" s="37"/>
      <c r="HJ86" s="37"/>
      <c r="HK86" s="37"/>
      <c r="HL86" s="37"/>
      <c r="HM86" s="37"/>
      <c r="HN86" s="37"/>
      <c r="HO86" s="37"/>
      <c r="HP86" s="37"/>
      <c r="HQ86" s="37"/>
      <c r="HR86" s="37"/>
      <c r="HS86" s="37"/>
      <c r="HT86" s="37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7"/>
      <c r="IF86" s="37"/>
      <c r="IG86" s="37"/>
      <c r="IH86" s="37"/>
      <c r="II86" s="37"/>
      <c r="IJ86" s="37"/>
      <c r="IK86" s="37"/>
      <c r="IL86" s="37"/>
      <c r="IM86" s="37"/>
      <c r="IN86" s="37"/>
      <c r="IO86" s="37"/>
      <c r="IP86" s="37"/>
      <c r="IQ86" s="37"/>
      <c r="IR86" s="37"/>
      <c r="IS86" s="37"/>
      <c r="IT86" s="37"/>
      <c r="IU86" s="37"/>
      <c r="IV86" s="37"/>
      <c r="IW86" s="37"/>
      <c r="IX86" s="37"/>
      <c r="IY86" s="37"/>
      <c r="IZ86" s="37"/>
      <c r="JA86" s="37"/>
      <c r="JB86" s="37"/>
      <c r="JC86" s="37"/>
      <c r="JD86" s="37"/>
      <c r="JE86" s="37"/>
      <c r="JF86" s="37"/>
      <c r="JG86" s="37"/>
      <c r="JH86" s="37"/>
      <c r="JI86" s="37"/>
      <c r="JJ86" s="37"/>
      <c r="JK86" s="37"/>
      <c r="JL86" s="37"/>
      <c r="JM86" s="37"/>
      <c r="JN86" s="37"/>
      <c r="JO86" s="37"/>
      <c r="JP86" s="37"/>
      <c r="JQ86" s="37"/>
      <c r="JR86" s="37"/>
      <c r="JS86" s="37"/>
      <c r="JT86" s="37"/>
      <c r="JU86" s="37"/>
      <c r="JV86" s="37"/>
      <c r="JW86" s="37"/>
      <c r="JX86" s="37"/>
      <c r="JY86" s="37"/>
      <c r="JZ86" s="37"/>
      <c r="KA86" s="37"/>
      <c r="KB86" s="37"/>
      <c r="KC86" s="37"/>
      <c r="KD86" s="37"/>
      <c r="KE86" s="37"/>
      <c r="KF86" s="37"/>
      <c r="KG86" s="37"/>
      <c r="KH86" s="37"/>
      <c r="KI86" s="37"/>
      <c r="KJ86" s="37"/>
      <c r="KK86" s="37"/>
      <c r="KL86" s="37"/>
      <c r="KM86" s="37"/>
      <c r="KN86" s="37"/>
      <c r="KO86" s="37"/>
      <c r="KP86" s="37"/>
      <c r="KQ86" s="37"/>
      <c r="KR86" s="37"/>
      <c r="KS86" s="37"/>
      <c r="KT86" s="37"/>
      <c r="KU86" s="37"/>
      <c r="KV86" s="37"/>
      <c r="KW86" s="37"/>
      <c r="KX86" s="37"/>
      <c r="KY86" s="37"/>
      <c r="KZ86" s="37"/>
      <c r="LA86" s="37"/>
      <c r="LB86" s="37"/>
      <c r="LC86" s="37"/>
      <c r="LD86" s="37"/>
      <c r="LE86" s="37"/>
      <c r="LF86" s="37"/>
      <c r="LG86" s="37"/>
      <c r="LH86" s="37"/>
      <c r="LI86" s="37"/>
      <c r="LJ86" s="37"/>
      <c r="LK86" s="37"/>
      <c r="LL86" s="37"/>
      <c r="LM86" s="37"/>
      <c r="LN86" s="37"/>
      <c r="LO86" s="37"/>
      <c r="LP86" s="37"/>
      <c r="LQ86" s="37"/>
      <c r="LR86" s="37"/>
      <c r="LS86" s="37"/>
      <c r="LT86" s="37"/>
      <c r="LU86" s="37"/>
      <c r="LV86" s="37"/>
      <c r="LW86" s="37"/>
      <c r="LX86" s="37"/>
      <c r="LY86" s="37"/>
      <c r="LZ86" s="37"/>
      <c r="MA86" s="37"/>
      <c r="MB86" s="37"/>
      <c r="MC86" s="37"/>
      <c r="MD86" s="37"/>
      <c r="ME86" s="37"/>
      <c r="MF86" s="37"/>
      <c r="MG86" s="37"/>
      <c r="MH86" s="37"/>
      <c r="MI86" s="37"/>
      <c r="MJ86" s="37"/>
      <c r="MK86" s="37"/>
      <c r="ML86" s="37"/>
      <c r="MM86" s="37"/>
      <c r="MN86" s="37"/>
      <c r="MO86" s="37"/>
      <c r="MP86" s="37"/>
      <c r="MQ86" s="37"/>
      <c r="MR86" s="37"/>
      <c r="MS86" s="37"/>
      <c r="MT86" s="37"/>
      <c r="MU86" s="37"/>
      <c r="MV86" s="37"/>
      <c r="MW86" s="37"/>
      <c r="MX86" s="37"/>
      <c r="MY86" s="37"/>
      <c r="MZ86" s="37"/>
      <c r="NA86" s="37"/>
      <c r="NB86" s="37"/>
      <c r="NC86" s="37"/>
      <c r="ND86" s="37"/>
      <c r="NE86" s="37"/>
      <c r="NF86" s="37"/>
      <c r="NG86" s="37"/>
      <c r="NH86" s="37"/>
      <c r="NI86" s="37"/>
      <c r="NJ86" s="37"/>
      <c r="NK86" s="37"/>
      <c r="NL86" s="37"/>
      <c r="NM86" s="37"/>
      <c r="NN86" s="37"/>
      <c r="NO86" s="37"/>
      <c r="NP86" s="37"/>
      <c r="NQ86" s="37"/>
      <c r="NR86" s="37"/>
      <c r="NS86" s="37"/>
      <c r="NT86" s="37"/>
      <c r="NU86" s="37"/>
      <c r="NV86" s="37"/>
      <c r="NW86" s="37"/>
      <c r="NX86" s="37"/>
      <c r="NY86" s="37"/>
      <c r="NZ86" s="37"/>
      <c r="OA86" s="37"/>
      <c r="OB86" s="37"/>
      <c r="OC86" s="37"/>
      <c r="OD86" s="37"/>
      <c r="OE86" s="37"/>
      <c r="OF86" s="37"/>
      <c r="OG86" s="37"/>
      <c r="OH86" s="37"/>
      <c r="OI86" s="37"/>
      <c r="OJ86" s="37"/>
      <c r="OK86" s="37"/>
      <c r="OL86" s="37"/>
      <c r="OM86" s="37"/>
      <c r="ON86" s="37"/>
      <c r="OO86" s="37"/>
      <c r="OP86" s="37"/>
      <c r="OQ86" s="37"/>
      <c r="OR86" s="37"/>
      <c r="OS86" s="37"/>
      <c r="OT86" s="37"/>
      <c r="OU86" s="37"/>
      <c r="OV86" s="37"/>
      <c r="OW86" s="37"/>
      <c r="OX86" s="37"/>
      <c r="OY86" s="37"/>
      <c r="OZ86" s="37"/>
      <c r="PA86" s="37"/>
      <c r="PB86" s="37"/>
      <c r="PC86" s="37"/>
      <c r="PD86" s="37"/>
      <c r="PE86" s="37"/>
      <c r="PF86" s="37"/>
      <c r="PG86" s="37"/>
      <c r="PH86" s="37"/>
      <c r="PI86" s="37"/>
      <c r="PJ86" s="37"/>
      <c r="PK86" s="37"/>
      <c r="PL86" s="37"/>
      <c r="PM86" s="37"/>
      <c r="PN86" s="37"/>
      <c r="PO86" s="37"/>
      <c r="PP86" s="37"/>
      <c r="PQ86" s="37"/>
      <c r="PR86" s="37"/>
      <c r="PS86" s="37"/>
      <c r="PT86" s="37"/>
      <c r="PU86" s="37"/>
      <c r="PV86" s="37"/>
      <c r="PW86" s="37"/>
      <c r="PX86" s="37"/>
      <c r="PY86" s="37"/>
      <c r="PZ86" s="37"/>
      <c r="QA86" s="37"/>
      <c r="QB86" s="37"/>
      <c r="QC86" s="37"/>
      <c r="QD86" s="37"/>
      <c r="QE86" s="37"/>
      <c r="QF86" s="37"/>
      <c r="QG86" s="37"/>
      <c r="QH86" s="37"/>
      <c r="QI86" s="37"/>
      <c r="QJ86" s="37"/>
      <c r="QK86" s="37"/>
      <c r="QL86" s="37"/>
      <c r="QM86" s="37"/>
      <c r="QN86" s="37"/>
      <c r="QO86" s="37"/>
      <c r="QP86" s="37"/>
      <c r="QQ86" s="37"/>
      <c r="QR86" s="37"/>
      <c r="QS86" s="37"/>
      <c r="QT86" s="37"/>
      <c r="QU86" s="37"/>
      <c r="QV86" s="37"/>
      <c r="QW86" s="37"/>
      <c r="QX86" s="37"/>
      <c r="QY86" s="37"/>
      <c r="QZ86" s="37"/>
      <c r="RA86" s="37"/>
      <c r="RB86" s="37"/>
      <c r="RC86" s="37"/>
      <c r="RD86" s="37"/>
      <c r="RE86" s="37"/>
      <c r="RF86" s="37"/>
      <c r="RG86" s="37"/>
      <c r="RH86" s="37"/>
      <c r="RI86" s="37"/>
      <c r="RJ86" s="37"/>
      <c r="RK86" s="37"/>
      <c r="RL86" s="37"/>
      <c r="RM86" s="37"/>
      <c r="RN86" s="37"/>
      <c r="RO86" s="37"/>
      <c r="RP86" s="37"/>
      <c r="RQ86" s="37"/>
      <c r="RR86" s="37"/>
      <c r="RS86" s="37"/>
      <c r="RT86" s="37"/>
      <c r="RU86" s="37"/>
      <c r="RV86" s="37"/>
      <c r="RW86" s="37"/>
      <c r="RX86" s="37"/>
      <c r="RY86" s="37"/>
      <c r="RZ86" s="37"/>
      <c r="SA86" s="37"/>
      <c r="SB86" s="37"/>
      <c r="SC86" s="37"/>
      <c r="SD86" s="37"/>
      <c r="SE86" s="37"/>
      <c r="SF86" s="37"/>
      <c r="SG86" s="37"/>
      <c r="SH86" s="37"/>
      <c r="SI86" s="37"/>
      <c r="SJ86" s="37"/>
      <c r="SK86" s="37"/>
      <c r="SL86" s="37"/>
      <c r="SM86" s="37"/>
      <c r="SN86" s="37"/>
      <c r="SO86" s="37"/>
      <c r="SP86" s="37"/>
      <c r="SQ86" s="37"/>
      <c r="SR86" s="37"/>
      <c r="SS86" s="37"/>
      <c r="ST86" s="37"/>
      <c r="SU86" s="37"/>
      <c r="SV86" s="37"/>
      <c r="SW86" s="37"/>
      <c r="SX86" s="37"/>
      <c r="SY86" s="37"/>
      <c r="SZ86" s="37"/>
      <c r="TA86" s="37"/>
      <c r="TB86" s="37"/>
      <c r="TC86" s="37"/>
      <c r="TD86" s="37"/>
      <c r="TE86" s="37"/>
      <c r="TF86" s="37"/>
      <c r="TG86" s="37"/>
      <c r="TH86" s="37"/>
      <c r="TI86" s="37"/>
      <c r="TJ86" s="37"/>
      <c r="TK86" s="37"/>
      <c r="TL86" s="37"/>
      <c r="TM86" s="37"/>
      <c r="TN86" s="37"/>
      <c r="TO86" s="37"/>
      <c r="TP86" s="37"/>
      <c r="TQ86" s="37"/>
      <c r="TR86" s="37"/>
      <c r="TS86" s="37"/>
      <c r="TT86" s="37"/>
      <c r="TU86" s="37"/>
      <c r="TV86" s="37"/>
      <c r="TW86" s="37"/>
      <c r="TX86" s="37"/>
      <c r="TY86" s="37"/>
      <c r="TZ86" s="37"/>
      <c r="UA86" s="37"/>
      <c r="UB86" s="37"/>
      <c r="UC86" s="37"/>
      <c r="UD86" s="37"/>
      <c r="UE86" s="37"/>
      <c r="UF86" s="37"/>
      <c r="UG86" s="37"/>
      <c r="UH86" s="37"/>
      <c r="UI86" s="37"/>
      <c r="UJ86" s="37"/>
      <c r="UK86" s="37"/>
      <c r="UL86" s="37"/>
      <c r="UM86" s="37"/>
      <c r="UN86" s="37"/>
      <c r="UO86" s="37"/>
      <c r="UP86" s="37"/>
      <c r="UQ86" s="37"/>
      <c r="UR86" s="37"/>
      <c r="US86" s="37"/>
      <c r="UT86" s="37"/>
      <c r="UU86" s="37"/>
      <c r="UV86" s="37"/>
      <c r="UW86" s="37"/>
      <c r="UX86" s="37"/>
      <c r="UY86" s="37"/>
      <c r="UZ86" s="37"/>
      <c r="VA86" s="37"/>
      <c r="VB86" s="37"/>
      <c r="VC86" s="37"/>
      <c r="VD86" s="37"/>
      <c r="VE86" s="37"/>
      <c r="VF86" s="37"/>
      <c r="VG86" s="37"/>
      <c r="VH86" s="37"/>
      <c r="VI86" s="37"/>
      <c r="VJ86" s="37"/>
      <c r="VK86" s="37"/>
      <c r="VL86" s="37"/>
      <c r="VM86" s="37"/>
      <c r="VN86" s="37"/>
      <c r="VO86" s="37"/>
      <c r="VP86" s="37"/>
      <c r="VQ86" s="37"/>
      <c r="VR86" s="37"/>
      <c r="VS86" s="37"/>
      <c r="VT86" s="37"/>
      <c r="VU86" s="37"/>
      <c r="VV86" s="37"/>
      <c r="VW86" s="37"/>
      <c r="VX86" s="37"/>
      <c r="VY86" s="37"/>
      <c r="VZ86" s="37"/>
      <c r="WA86" s="37"/>
      <c r="WB86" s="37"/>
      <c r="WC86" s="37"/>
      <c r="WD86" s="37"/>
      <c r="WE86" s="37"/>
      <c r="WF86" s="37"/>
      <c r="WG86" s="37"/>
      <c r="WH86" s="37"/>
      <c r="WI86" s="37"/>
      <c r="WJ86" s="37"/>
      <c r="WK86" s="37"/>
      <c r="WL86" s="37"/>
      <c r="WM86" s="37"/>
      <c r="WN86" s="37"/>
      <c r="WO86" s="37"/>
      <c r="WP86" s="37"/>
      <c r="WQ86" s="37"/>
      <c r="WR86" s="37"/>
      <c r="WS86" s="37"/>
      <c r="WT86" s="37"/>
      <c r="WU86" s="37"/>
      <c r="WV86" s="37"/>
      <c r="WW86" s="37"/>
      <c r="WX86" s="37"/>
      <c r="WY86" s="37"/>
      <c r="WZ86" s="37"/>
      <c r="XA86" s="37"/>
      <c r="XB86" s="37"/>
      <c r="XC86" s="37"/>
      <c r="XD86" s="37"/>
      <c r="XE86" s="37"/>
      <c r="XF86" s="37"/>
      <c r="XG86" s="37"/>
      <c r="XH86" s="37"/>
      <c r="XI86" s="37"/>
      <c r="XJ86" s="37"/>
      <c r="XK86" s="37"/>
      <c r="XL86" s="37"/>
      <c r="XM86" s="37"/>
      <c r="XN86" s="37"/>
      <c r="XO86" s="37"/>
      <c r="XP86" s="37"/>
      <c r="XQ86" s="37"/>
      <c r="XR86" s="37"/>
      <c r="XS86" s="37"/>
      <c r="XT86" s="37"/>
      <c r="XU86" s="37"/>
      <c r="XV86" s="37"/>
      <c r="XW86" s="37"/>
      <c r="XX86" s="37"/>
      <c r="XY86" s="37"/>
      <c r="XZ86" s="37"/>
      <c r="YA86" s="37"/>
      <c r="YB86" s="37"/>
      <c r="YC86" s="37"/>
      <c r="YD86" s="37"/>
      <c r="YE86" s="37"/>
      <c r="YF86" s="37"/>
      <c r="YG86" s="37"/>
      <c r="YH86" s="37"/>
      <c r="YI86" s="37"/>
      <c r="YJ86" s="37"/>
      <c r="YK86" s="37"/>
      <c r="YL86" s="37"/>
      <c r="YM86" s="37"/>
      <c r="YN86" s="37"/>
      <c r="YO86" s="37"/>
      <c r="YP86" s="37"/>
      <c r="YQ86" s="37"/>
      <c r="YR86" s="37"/>
      <c r="YS86" s="37"/>
      <c r="YT86" s="37"/>
      <c r="YU86" s="37"/>
      <c r="YV86" s="37"/>
      <c r="YW86" s="37"/>
      <c r="YX86" s="37"/>
      <c r="YY86" s="37"/>
      <c r="YZ86" s="37"/>
      <c r="ZA86" s="37"/>
      <c r="ZB86" s="37"/>
      <c r="ZC86" s="37"/>
      <c r="ZD86" s="37"/>
      <c r="ZE86" s="37"/>
      <c r="ZF86" s="37"/>
      <c r="ZG86" s="37"/>
      <c r="ZH86" s="37"/>
      <c r="ZI86" s="37"/>
      <c r="ZJ86" s="37"/>
      <c r="ZK86" s="37"/>
      <c r="ZL86" s="37"/>
      <c r="ZM86" s="37"/>
      <c r="ZN86" s="37"/>
      <c r="ZO86" s="37"/>
      <c r="ZP86" s="37"/>
      <c r="ZQ86" s="37"/>
      <c r="ZR86" s="37"/>
      <c r="ZS86" s="37"/>
      <c r="ZT86" s="37"/>
      <c r="ZU86" s="37"/>
      <c r="ZV86" s="37"/>
      <c r="ZW86" s="37"/>
      <c r="ZX86" s="37"/>
      <c r="ZY86" s="37"/>
      <c r="ZZ86" s="37"/>
      <c r="AAA86" s="37"/>
      <c r="AAB86" s="37"/>
      <c r="AAC86" s="37"/>
      <c r="AAD86" s="37"/>
      <c r="AAE86" s="37"/>
      <c r="AAF86" s="37"/>
      <c r="AAG86" s="37"/>
      <c r="AAH86" s="37"/>
      <c r="AAI86" s="37"/>
      <c r="AAJ86" s="37"/>
      <c r="AAK86" s="37"/>
      <c r="AAL86" s="37"/>
      <c r="AAM86" s="37"/>
      <c r="AAN86" s="37"/>
      <c r="AAO86" s="37"/>
      <c r="AAP86" s="37"/>
      <c r="AAQ86" s="37"/>
      <c r="AAR86" s="37"/>
      <c r="AAS86" s="37"/>
      <c r="AAT86" s="37"/>
      <c r="AAU86" s="37"/>
      <c r="AAV86" s="37"/>
      <c r="AAW86" s="37"/>
      <c r="AAX86" s="37"/>
      <c r="AAY86" s="37"/>
      <c r="AAZ86" s="37"/>
      <c r="ABA86" s="37"/>
      <c r="ABB86" s="37"/>
      <c r="ABC86" s="37"/>
      <c r="ABD86" s="37"/>
      <c r="ABE86" s="37"/>
      <c r="ABF86" s="37"/>
      <c r="ABG86" s="37"/>
      <c r="ABH86" s="37"/>
      <c r="ABI86" s="37"/>
      <c r="ABJ86" s="37"/>
      <c r="ABK86" s="37"/>
      <c r="ABL86" s="37"/>
      <c r="ABM86" s="37"/>
      <c r="ABN86" s="37"/>
      <c r="ABO86" s="37"/>
      <c r="ABP86" s="37"/>
      <c r="ABQ86" s="37"/>
      <c r="ABR86" s="37"/>
      <c r="ABS86" s="37"/>
      <c r="ABT86" s="37"/>
      <c r="ABU86" s="37"/>
      <c r="ABV86" s="37"/>
      <c r="ABW86" s="37"/>
      <c r="ABX86" s="37"/>
      <c r="ABY86" s="37"/>
      <c r="ABZ86" s="37"/>
      <c r="ACA86" s="37"/>
      <c r="ACB86" s="37"/>
      <c r="ACC86" s="37"/>
      <c r="ACD86" s="37"/>
      <c r="ACE86" s="37"/>
      <c r="ACF86" s="37"/>
      <c r="ACG86" s="37"/>
      <c r="ACH86" s="37"/>
      <c r="ACI86" s="37"/>
      <c r="ACJ86" s="37"/>
      <c r="ACK86" s="37"/>
      <c r="ACL86" s="37"/>
      <c r="ACM86" s="37"/>
      <c r="ACN86" s="37"/>
      <c r="ACO86" s="37"/>
      <c r="ACP86" s="37"/>
      <c r="ACQ86" s="37"/>
      <c r="ACR86" s="37"/>
      <c r="ACS86" s="37"/>
      <c r="ACT86" s="37"/>
      <c r="ACU86" s="37"/>
      <c r="ACV86" s="37"/>
      <c r="ACW86" s="37"/>
      <c r="ACX86" s="37"/>
      <c r="ACY86" s="37"/>
      <c r="ACZ86" s="37"/>
      <c r="ADA86" s="37"/>
      <c r="ADB86" s="37"/>
      <c r="ADC86" s="37"/>
      <c r="ADD86" s="37"/>
      <c r="ADE86" s="37"/>
      <c r="ADF86" s="37"/>
      <c r="ADG86" s="37"/>
      <c r="ADH86" s="37"/>
      <c r="ADI86" s="37"/>
      <c r="ADJ86" s="37"/>
      <c r="ADK86" s="37"/>
      <c r="ADL86" s="37"/>
      <c r="ADM86" s="37"/>
      <c r="ADN86" s="37"/>
      <c r="ADO86" s="37"/>
      <c r="ADP86" s="37"/>
      <c r="ADQ86" s="37"/>
      <c r="ADR86" s="37"/>
      <c r="ADS86" s="37"/>
      <c r="ADT86" s="37"/>
      <c r="ADU86" s="37"/>
      <c r="ADV86" s="37"/>
      <c r="ADW86" s="37"/>
      <c r="ADX86" s="37"/>
      <c r="ADY86" s="37"/>
      <c r="ADZ86" s="37"/>
      <c r="AEA86" s="37"/>
      <c r="AEB86" s="37"/>
      <c r="AEC86" s="37"/>
      <c r="AED86" s="37"/>
      <c r="AEE86" s="37"/>
      <c r="AEF86" s="37"/>
      <c r="AEG86" s="37"/>
      <c r="AEH86" s="37"/>
      <c r="AEI86" s="37"/>
      <c r="AEJ86" s="37"/>
      <c r="AEK86" s="37"/>
      <c r="AEL86" s="37"/>
      <c r="AEM86" s="37"/>
      <c r="AEN86" s="37"/>
      <c r="AEO86" s="37"/>
      <c r="AEP86" s="37"/>
      <c r="AEQ86" s="37"/>
      <c r="AER86" s="37"/>
      <c r="AES86" s="37"/>
      <c r="AET86" s="37"/>
      <c r="AEU86" s="37"/>
      <c r="AEV86" s="37"/>
      <c r="AEW86" s="37"/>
      <c r="AEX86" s="37"/>
      <c r="AEY86" s="37"/>
      <c r="AEZ86" s="37"/>
      <c r="AFA86" s="37"/>
      <c r="AFB86" s="37"/>
      <c r="AFC86" s="37"/>
      <c r="AFD86" s="37"/>
      <c r="AFE86" s="37"/>
      <c r="AFF86" s="37"/>
      <c r="AFG86" s="37"/>
      <c r="AFH86" s="37"/>
      <c r="AFI86" s="37"/>
      <c r="AFJ86" s="37"/>
      <c r="AFK86" s="37"/>
      <c r="AFL86" s="37"/>
      <c r="AFM86" s="37"/>
      <c r="AFN86" s="37"/>
      <c r="AFO86" s="37"/>
      <c r="AFP86" s="37"/>
      <c r="AFQ86" s="37"/>
      <c r="AFR86" s="37"/>
      <c r="AFS86" s="37"/>
      <c r="AFT86" s="37"/>
      <c r="AFU86" s="37"/>
      <c r="AFV86" s="37"/>
      <c r="AFW86" s="37"/>
      <c r="AFX86" s="37"/>
      <c r="AFY86" s="37"/>
      <c r="AFZ86" s="37"/>
      <c r="AGA86" s="37"/>
      <c r="AGB86" s="37"/>
      <c r="AGC86" s="37"/>
      <c r="AGD86" s="37"/>
      <c r="AGE86" s="37"/>
      <c r="AGF86" s="37"/>
      <c r="AGG86" s="37"/>
      <c r="AGH86" s="37"/>
      <c r="AGI86" s="37"/>
      <c r="AGJ86" s="37"/>
      <c r="AGK86" s="37"/>
      <c r="AGL86" s="37"/>
      <c r="AGM86" s="37"/>
      <c r="AGN86" s="37"/>
      <c r="AGO86" s="37"/>
      <c r="AGP86" s="37"/>
      <c r="AGQ86" s="37"/>
      <c r="AGR86" s="37"/>
      <c r="AGS86" s="37"/>
      <c r="AGT86" s="37"/>
      <c r="AGU86" s="37"/>
      <c r="AGV86" s="37"/>
      <c r="AGW86" s="37"/>
      <c r="AGX86" s="37"/>
      <c r="AGY86" s="37"/>
      <c r="AGZ86" s="37"/>
      <c r="AHA86" s="37"/>
      <c r="AHB86" s="37"/>
      <c r="AHC86" s="37"/>
      <c r="AHD86" s="37"/>
      <c r="AHE86" s="37"/>
      <c r="AHF86" s="37"/>
      <c r="AHG86" s="37"/>
      <c r="AHH86" s="37"/>
      <c r="AHI86" s="37"/>
      <c r="AHJ86" s="37"/>
      <c r="AHK86" s="37"/>
      <c r="AHL86" s="37"/>
      <c r="AHM86" s="37"/>
      <c r="AHN86" s="37"/>
      <c r="AHO86" s="37"/>
      <c r="AHP86" s="37"/>
      <c r="AHQ86" s="37"/>
      <c r="AHR86" s="37"/>
      <c r="AHS86" s="37"/>
      <c r="AHT86" s="37"/>
      <c r="AHU86" s="37"/>
      <c r="AHV86" s="37"/>
      <c r="AHW86" s="37"/>
      <c r="AHX86" s="37"/>
      <c r="AHY86" s="37"/>
      <c r="AHZ86" s="37"/>
      <c r="AIA86" s="37"/>
      <c r="AIB86" s="37"/>
      <c r="AIC86" s="37"/>
      <c r="AID86" s="37"/>
      <c r="AIE86" s="37"/>
      <c r="AIF86" s="37"/>
      <c r="AIG86" s="37"/>
      <c r="AIH86" s="37"/>
      <c r="AII86" s="37"/>
      <c r="AIJ86" s="37"/>
      <c r="AIK86" s="37"/>
      <c r="AIL86" s="37"/>
      <c r="AIM86" s="37"/>
      <c r="AIN86" s="37"/>
      <c r="AIO86" s="37"/>
      <c r="AIP86" s="37"/>
      <c r="AIQ86" s="37"/>
      <c r="AIR86" s="37"/>
      <c r="AIS86" s="37"/>
      <c r="AIT86" s="37"/>
      <c r="AIU86" s="37"/>
      <c r="AIV86" s="37"/>
      <c r="AIW86" s="37"/>
      <c r="AIX86" s="37"/>
      <c r="AIY86" s="37"/>
      <c r="AIZ86" s="37"/>
      <c r="AJA86" s="37"/>
      <c r="AJB86" s="37"/>
      <c r="AJC86" s="37"/>
      <c r="AJD86" s="37"/>
      <c r="AJE86" s="37"/>
      <c r="AJF86" s="37"/>
      <c r="AJG86" s="37"/>
      <c r="AJH86" s="37"/>
      <c r="AJI86" s="37"/>
      <c r="AJJ86" s="37"/>
      <c r="AJK86" s="37"/>
      <c r="AJL86" s="37"/>
      <c r="AJM86" s="37"/>
      <c r="AJN86" s="37"/>
      <c r="AJO86" s="37"/>
      <c r="AJP86" s="37"/>
      <c r="AJQ86" s="37"/>
      <c r="AJR86" s="37"/>
      <c r="AJS86" s="37"/>
      <c r="AJT86" s="37"/>
      <c r="AJU86" s="37"/>
      <c r="AJV86" s="37"/>
      <c r="AJW86" s="37"/>
      <c r="AJX86" s="37"/>
      <c r="AJY86" s="37"/>
      <c r="AJZ86" s="37"/>
      <c r="AKA86" s="37"/>
      <c r="AKB86" s="37"/>
      <c r="AKC86" s="37"/>
      <c r="AKD86" s="37"/>
      <c r="AKE86" s="37"/>
      <c r="AKF86" s="37"/>
      <c r="AKG86" s="37"/>
      <c r="AKH86" s="37"/>
      <c r="AKI86" s="37"/>
      <c r="AKJ86" s="37"/>
      <c r="AKK86" s="37"/>
      <c r="AKL86" s="37"/>
      <c r="AKM86" s="37"/>
      <c r="AKN86" s="37"/>
      <c r="AKO86" s="37"/>
      <c r="AKP86" s="37"/>
      <c r="AKQ86" s="37"/>
      <c r="AKR86" s="37"/>
      <c r="AKS86" s="37"/>
      <c r="AKT86" s="37"/>
      <c r="AKU86" s="37"/>
      <c r="AKV86" s="37"/>
      <c r="AKW86" s="37"/>
      <c r="AKX86" s="37"/>
      <c r="AKY86" s="37"/>
      <c r="AKZ86" s="37"/>
      <c r="ALA86" s="37"/>
      <c r="ALB86" s="37"/>
      <c r="ALC86" s="37"/>
      <c r="ALD86" s="37"/>
      <c r="ALE86" s="37"/>
      <c r="ALF86" s="37"/>
      <c r="ALG86" s="37"/>
      <c r="ALH86" s="37"/>
      <c r="ALI86" s="37"/>
      <c r="ALJ86" s="37"/>
      <c r="ALK86" s="37"/>
      <c r="ALL86" s="37"/>
      <c r="ALM86" s="37"/>
      <c r="ALN86" s="37"/>
      <c r="ALO86" s="37"/>
      <c r="ALP86" s="37"/>
      <c r="ALQ86" s="37"/>
      <c r="ALR86" s="37"/>
      <c r="ALS86" s="37"/>
      <c r="ALT86" s="37"/>
      <c r="ALU86" s="37"/>
      <c r="ALV86" s="37"/>
      <c r="ALW86" s="37"/>
      <c r="ALX86" s="37"/>
      <c r="ALY86" s="37"/>
      <c r="ALZ86" s="37"/>
      <c r="AMA86" s="37"/>
      <c r="AMB86" s="37"/>
      <c r="AMC86" s="37"/>
      <c r="AMD86" s="37"/>
      <c r="AME86" s="37"/>
      <c r="AMF86" s="37"/>
      <c r="AMG86" s="37"/>
      <c r="AMH86" s="37"/>
      <c r="AMI86" s="37"/>
      <c r="AMJ86" s="37"/>
      <c r="AMK86" s="37"/>
    </row>
    <row r="87" spans="1:1025" s="36" customFormat="1" ht="15" customHeight="1" x14ac:dyDescent="0.2">
      <c r="A87" s="47"/>
      <c r="B87" s="47"/>
      <c r="C87" s="47"/>
      <c r="D87" s="47"/>
      <c r="E87" s="38"/>
      <c r="F87" s="38"/>
      <c r="G87" s="271"/>
      <c r="H87" s="271"/>
      <c r="I87" s="271"/>
      <c r="J87" s="271"/>
      <c r="K87" s="48"/>
      <c r="L87" s="48"/>
      <c r="M87" s="39"/>
      <c r="N87" s="39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37"/>
      <c r="GH87" s="37"/>
      <c r="GI87" s="37"/>
      <c r="GJ87" s="37"/>
      <c r="GK87" s="37"/>
      <c r="GL87" s="37"/>
      <c r="GM87" s="37"/>
      <c r="GN87" s="37"/>
      <c r="GO87" s="37"/>
      <c r="GP87" s="37"/>
      <c r="GQ87" s="37"/>
      <c r="GR87" s="37"/>
      <c r="GS87" s="37"/>
      <c r="GT87" s="37"/>
      <c r="GU87" s="37"/>
      <c r="GV87" s="37"/>
      <c r="GW87" s="37"/>
      <c r="GX87" s="37"/>
      <c r="GY87" s="37"/>
      <c r="GZ87" s="37"/>
      <c r="HA87" s="37"/>
      <c r="HB87" s="37"/>
      <c r="HC87" s="37"/>
      <c r="HD87" s="37"/>
      <c r="HE87" s="37"/>
      <c r="HF87" s="37"/>
      <c r="HG87" s="37"/>
      <c r="HH87" s="37"/>
      <c r="HI87" s="37"/>
      <c r="HJ87" s="37"/>
      <c r="HK87" s="37"/>
      <c r="HL87" s="37"/>
      <c r="HM87" s="37"/>
      <c r="HN87" s="37"/>
      <c r="HO87" s="37"/>
      <c r="HP87" s="37"/>
      <c r="HQ87" s="37"/>
      <c r="HR87" s="37"/>
      <c r="HS87" s="37"/>
      <c r="HT87" s="37"/>
      <c r="HU87" s="37"/>
      <c r="HV87" s="37"/>
      <c r="HW87" s="37"/>
      <c r="HX87" s="37"/>
      <c r="HY87" s="37"/>
      <c r="HZ87" s="37"/>
      <c r="IA87" s="37"/>
      <c r="IB87" s="37"/>
      <c r="IC87" s="37"/>
      <c r="ID87" s="37"/>
      <c r="IE87" s="37"/>
      <c r="IF87" s="37"/>
      <c r="IG87" s="37"/>
      <c r="IH87" s="37"/>
      <c r="II87" s="37"/>
      <c r="IJ87" s="37"/>
      <c r="IK87" s="37"/>
      <c r="IL87" s="37"/>
      <c r="IM87" s="37"/>
      <c r="IN87" s="37"/>
      <c r="IO87" s="37"/>
      <c r="IP87" s="37"/>
      <c r="IQ87" s="37"/>
      <c r="IR87" s="37"/>
      <c r="IS87" s="37"/>
      <c r="IT87" s="37"/>
      <c r="IU87" s="37"/>
      <c r="IV87" s="37"/>
      <c r="IW87" s="37"/>
      <c r="IX87" s="37"/>
      <c r="IY87" s="37"/>
      <c r="IZ87" s="37"/>
      <c r="JA87" s="37"/>
      <c r="JB87" s="37"/>
      <c r="JC87" s="37"/>
      <c r="JD87" s="37"/>
      <c r="JE87" s="37"/>
      <c r="JF87" s="37"/>
      <c r="JG87" s="37"/>
      <c r="JH87" s="37"/>
      <c r="JI87" s="37"/>
      <c r="JJ87" s="37"/>
      <c r="JK87" s="37"/>
      <c r="JL87" s="37"/>
      <c r="JM87" s="37"/>
      <c r="JN87" s="37"/>
      <c r="JO87" s="37"/>
      <c r="JP87" s="37"/>
      <c r="JQ87" s="37"/>
      <c r="JR87" s="37"/>
      <c r="JS87" s="37"/>
      <c r="JT87" s="37"/>
      <c r="JU87" s="37"/>
      <c r="JV87" s="37"/>
      <c r="JW87" s="37"/>
      <c r="JX87" s="37"/>
      <c r="JY87" s="37"/>
      <c r="JZ87" s="37"/>
      <c r="KA87" s="37"/>
      <c r="KB87" s="37"/>
      <c r="KC87" s="37"/>
      <c r="KD87" s="37"/>
      <c r="KE87" s="37"/>
      <c r="KF87" s="37"/>
      <c r="KG87" s="37"/>
      <c r="KH87" s="37"/>
      <c r="KI87" s="37"/>
      <c r="KJ87" s="37"/>
      <c r="KK87" s="37"/>
      <c r="KL87" s="37"/>
      <c r="KM87" s="37"/>
      <c r="KN87" s="37"/>
      <c r="KO87" s="37"/>
      <c r="KP87" s="37"/>
      <c r="KQ87" s="37"/>
      <c r="KR87" s="37"/>
      <c r="KS87" s="37"/>
      <c r="KT87" s="37"/>
      <c r="KU87" s="37"/>
      <c r="KV87" s="37"/>
      <c r="KW87" s="37"/>
      <c r="KX87" s="37"/>
      <c r="KY87" s="37"/>
      <c r="KZ87" s="37"/>
      <c r="LA87" s="37"/>
      <c r="LB87" s="37"/>
      <c r="LC87" s="37"/>
      <c r="LD87" s="37"/>
      <c r="LE87" s="37"/>
      <c r="LF87" s="37"/>
      <c r="LG87" s="37"/>
      <c r="LH87" s="37"/>
      <c r="LI87" s="37"/>
      <c r="LJ87" s="37"/>
      <c r="LK87" s="37"/>
      <c r="LL87" s="37"/>
      <c r="LM87" s="37"/>
      <c r="LN87" s="37"/>
      <c r="LO87" s="37"/>
      <c r="LP87" s="37"/>
      <c r="LQ87" s="37"/>
      <c r="LR87" s="37"/>
      <c r="LS87" s="37"/>
      <c r="LT87" s="37"/>
      <c r="LU87" s="37"/>
      <c r="LV87" s="37"/>
      <c r="LW87" s="37"/>
      <c r="LX87" s="37"/>
      <c r="LY87" s="37"/>
      <c r="LZ87" s="37"/>
      <c r="MA87" s="37"/>
      <c r="MB87" s="37"/>
      <c r="MC87" s="37"/>
      <c r="MD87" s="37"/>
      <c r="ME87" s="37"/>
      <c r="MF87" s="37"/>
      <c r="MG87" s="37"/>
      <c r="MH87" s="37"/>
      <c r="MI87" s="37"/>
      <c r="MJ87" s="37"/>
      <c r="MK87" s="37"/>
      <c r="ML87" s="37"/>
      <c r="MM87" s="37"/>
      <c r="MN87" s="37"/>
      <c r="MO87" s="37"/>
      <c r="MP87" s="37"/>
      <c r="MQ87" s="37"/>
      <c r="MR87" s="37"/>
      <c r="MS87" s="37"/>
      <c r="MT87" s="37"/>
      <c r="MU87" s="37"/>
      <c r="MV87" s="37"/>
      <c r="MW87" s="37"/>
      <c r="MX87" s="37"/>
      <c r="MY87" s="37"/>
      <c r="MZ87" s="37"/>
      <c r="NA87" s="37"/>
      <c r="NB87" s="37"/>
      <c r="NC87" s="37"/>
      <c r="ND87" s="37"/>
      <c r="NE87" s="37"/>
      <c r="NF87" s="37"/>
      <c r="NG87" s="37"/>
      <c r="NH87" s="37"/>
      <c r="NI87" s="37"/>
      <c r="NJ87" s="37"/>
      <c r="NK87" s="37"/>
      <c r="NL87" s="37"/>
      <c r="NM87" s="37"/>
      <c r="NN87" s="37"/>
      <c r="NO87" s="37"/>
      <c r="NP87" s="37"/>
      <c r="NQ87" s="37"/>
      <c r="NR87" s="37"/>
      <c r="NS87" s="37"/>
      <c r="NT87" s="37"/>
      <c r="NU87" s="37"/>
      <c r="NV87" s="37"/>
      <c r="NW87" s="37"/>
      <c r="NX87" s="37"/>
      <c r="NY87" s="37"/>
      <c r="NZ87" s="37"/>
      <c r="OA87" s="37"/>
      <c r="OB87" s="37"/>
      <c r="OC87" s="37"/>
      <c r="OD87" s="37"/>
      <c r="OE87" s="37"/>
      <c r="OF87" s="37"/>
      <c r="OG87" s="37"/>
      <c r="OH87" s="37"/>
      <c r="OI87" s="37"/>
      <c r="OJ87" s="37"/>
      <c r="OK87" s="37"/>
      <c r="OL87" s="37"/>
      <c r="OM87" s="37"/>
      <c r="ON87" s="37"/>
      <c r="OO87" s="37"/>
      <c r="OP87" s="37"/>
      <c r="OQ87" s="37"/>
      <c r="OR87" s="37"/>
      <c r="OS87" s="37"/>
      <c r="OT87" s="37"/>
      <c r="OU87" s="37"/>
      <c r="OV87" s="37"/>
      <c r="OW87" s="37"/>
      <c r="OX87" s="37"/>
      <c r="OY87" s="37"/>
      <c r="OZ87" s="37"/>
      <c r="PA87" s="37"/>
      <c r="PB87" s="37"/>
      <c r="PC87" s="37"/>
      <c r="PD87" s="37"/>
      <c r="PE87" s="37"/>
      <c r="PF87" s="37"/>
      <c r="PG87" s="37"/>
      <c r="PH87" s="37"/>
      <c r="PI87" s="37"/>
      <c r="PJ87" s="37"/>
      <c r="PK87" s="37"/>
      <c r="PL87" s="37"/>
      <c r="PM87" s="37"/>
      <c r="PN87" s="37"/>
      <c r="PO87" s="37"/>
      <c r="PP87" s="37"/>
      <c r="PQ87" s="37"/>
      <c r="PR87" s="37"/>
      <c r="PS87" s="37"/>
      <c r="PT87" s="37"/>
      <c r="PU87" s="37"/>
      <c r="PV87" s="37"/>
      <c r="PW87" s="37"/>
      <c r="PX87" s="37"/>
      <c r="PY87" s="37"/>
      <c r="PZ87" s="37"/>
      <c r="QA87" s="37"/>
      <c r="QB87" s="37"/>
      <c r="QC87" s="37"/>
      <c r="QD87" s="37"/>
      <c r="QE87" s="37"/>
      <c r="QF87" s="37"/>
      <c r="QG87" s="37"/>
      <c r="QH87" s="37"/>
      <c r="QI87" s="37"/>
      <c r="QJ87" s="37"/>
      <c r="QK87" s="37"/>
      <c r="QL87" s="37"/>
      <c r="QM87" s="37"/>
      <c r="QN87" s="37"/>
      <c r="QO87" s="37"/>
      <c r="QP87" s="37"/>
      <c r="QQ87" s="37"/>
      <c r="QR87" s="37"/>
      <c r="QS87" s="37"/>
      <c r="QT87" s="37"/>
      <c r="QU87" s="37"/>
      <c r="QV87" s="37"/>
      <c r="QW87" s="37"/>
      <c r="QX87" s="37"/>
      <c r="QY87" s="37"/>
      <c r="QZ87" s="37"/>
      <c r="RA87" s="37"/>
      <c r="RB87" s="37"/>
      <c r="RC87" s="37"/>
      <c r="RD87" s="37"/>
      <c r="RE87" s="37"/>
      <c r="RF87" s="37"/>
      <c r="RG87" s="37"/>
      <c r="RH87" s="37"/>
      <c r="RI87" s="37"/>
      <c r="RJ87" s="37"/>
      <c r="RK87" s="37"/>
      <c r="RL87" s="37"/>
      <c r="RM87" s="37"/>
      <c r="RN87" s="37"/>
      <c r="RO87" s="37"/>
      <c r="RP87" s="37"/>
      <c r="RQ87" s="37"/>
      <c r="RR87" s="37"/>
      <c r="RS87" s="37"/>
      <c r="RT87" s="37"/>
      <c r="RU87" s="37"/>
      <c r="RV87" s="37"/>
      <c r="RW87" s="37"/>
      <c r="RX87" s="37"/>
      <c r="RY87" s="37"/>
      <c r="RZ87" s="37"/>
      <c r="SA87" s="37"/>
      <c r="SB87" s="37"/>
      <c r="SC87" s="37"/>
      <c r="SD87" s="37"/>
      <c r="SE87" s="37"/>
      <c r="SF87" s="37"/>
      <c r="SG87" s="37"/>
      <c r="SH87" s="37"/>
      <c r="SI87" s="37"/>
      <c r="SJ87" s="37"/>
      <c r="SK87" s="37"/>
      <c r="SL87" s="37"/>
      <c r="SM87" s="37"/>
      <c r="SN87" s="37"/>
      <c r="SO87" s="37"/>
      <c r="SP87" s="37"/>
      <c r="SQ87" s="37"/>
      <c r="SR87" s="37"/>
      <c r="SS87" s="37"/>
      <c r="ST87" s="37"/>
      <c r="SU87" s="37"/>
      <c r="SV87" s="37"/>
      <c r="SW87" s="37"/>
      <c r="SX87" s="37"/>
      <c r="SY87" s="37"/>
      <c r="SZ87" s="37"/>
      <c r="TA87" s="37"/>
      <c r="TB87" s="37"/>
      <c r="TC87" s="37"/>
      <c r="TD87" s="37"/>
      <c r="TE87" s="37"/>
      <c r="TF87" s="37"/>
      <c r="TG87" s="37"/>
      <c r="TH87" s="37"/>
      <c r="TI87" s="37"/>
      <c r="TJ87" s="37"/>
      <c r="TK87" s="37"/>
      <c r="TL87" s="37"/>
      <c r="TM87" s="37"/>
      <c r="TN87" s="37"/>
      <c r="TO87" s="37"/>
      <c r="TP87" s="37"/>
      <c r="TQ87" s="37"/>
      <c r="TR87" s="37"/>
      <c r="TS87" s="37"/>
      <c r="TT87" s="37"/>
      <c r="TU87" s="37"/>
      <c r="TV87" s="37"/>
      <c r="TW87" s="37"/>
      <c r="TX87" s="37"/>
      <c r="TY87" s="37"/>
      <c r="TZ87" s="37"/>
      <c r="UA87" s="37"/>
      <c r="UB87" s="37"/>
      <c r="UC87" s="37"/>
      <c r="UD87" s="37"/>
      <c r="UE87" s="37"/>
      <c r="UF87" s="37"/>
      <c r="UG87" s="37"/>
      <c r="UH87" s="37"/>
      <c r="UI87" s="37"/>
      <c r="UJ87" s="37"/>
      <c r="UK87" s="37"/>
      <c r="UL87" s="37"/>
      <c r="UM87" s="37"/>
      <c r="UN87" s="37"/>
      <c r="UO87" s="37"/>
      <c r="UP87" s="37"/>
      <c r="UQ87" s="37"/>
      <c r="UR87" s="37"/>
      <c r="US87" s="37"/>
      <c r="UT87" s="37"/>
      <c r="UU87" s="37"/>
      <c r="UV87" s="37"/>
      <c r="UW87" s="37"/>
      <c r="UX87" s="37"/>
      <c r="UY87" s="37"/>
      <c r="UZ87" s="37"/>
      <c r="VA87" s="37"/>
      <c r="VB87" s="37"/>
      <c r="VC87" s="37"/>
      <c r="VD87" s="37"/>
      <c r="VE87" s="37"/>
      <c r="VF87" s="37"/>
      <c r="VG87" s="37"/>
      <c r="VH87" s="37"/>
      <c r="VI87" s="37"/>
      <c r="VJ87" s="37"/>
      <c r="VK87" s="37"/>
      <c r="VL87" s="37"/>
      <c r="VM87" s="37"/>
      <c r="VN87" s="37"/>
      <c r="VO87" s="37"/>
      <c r="VP87" s="37"/>
      <c r="VQ87" s="37"/>
      <c r="VR87" s="37"/>
      <c r="VS87" s="37"/>
      <c r="VT87" s="37"/>
      <c r="VU87" s="37"/>
      <c r="VV87" s="37"/>
      <c r="VW87" s="37"/>
      <c r="VX87" s="37"/>
      <c r="VY87" s="37"/>
      <c r="VZ87" s="37"/>
      <c r="WA87" s="37"/>
      <c r="WB87" s="37"/>
      <c r="WC87" s="37"/>
      <c r="WD87" s="37"/>
      <c r="WE87" s="37"/>
      <c r="WF87" s="37"/>
      <c r="WG87" s="37"/>
      <c r="WH87" s="37"/>
      <c r="WI87" s="37"/>
      <c r="WJ87" s="37"/>
      <c r="WK87" s="37"/>
      <c r="WL87" s="37"/>
      <c r="WM87" s="37"/>
      <c r="WN87" s="37"/>
      <c r="WO87" s="37"/>
      <c r="WP87" s="37"/>
      <c r="WQ87" s="37"/>
      <c r="WR87" s="37"/>
      <c r="WS87" s="37"/>
      <c r="WT87" s="37"/>
      <c r="WU87" s="37"/>
      <c r="WV87" s="37"/>
      <c r="WW87" s="37"/>
      <c r="WX87" s="37"/>
      <c r="WY87" s="37"/>
      <c r="WZ87" s="37"/>
      <c r="XA87" s="37"/>
      <c r="XB87" s="37"/>
      <c r="XC87" s="37"/>
      <c r="XD87" s="37"/>
      <c r="XE87" s="37"/>
      <c r="XF87" s="37"/>
      <c r="XG87" s="37"/>
      <c r="XH87" s="37"/>
      <c r="XI87" s="37"/>
      <c r="XJ87" s="37"/>
      <c r="XK87" s="37"/>
      <c r="XL87" s="37"/>
      <c r="XM87" s="37"/>
      <c r="XN87" s="37"/>
      <c r="XO87" s="37"/>
      <c r="XP87" s="37"/>
      <c r="XQ87" s="37"/>
      <c r="XR87" s="37"/>
      <c r="XS87" s="37"/>
      <c r="XT87" s="37"/>
      <c r="XU87" s="37"/>
      <c r="XV87" s="37"/>
      <c r="XW87" s="37"/>
      <c r="XX87" s="37"/>
      <c r="XY87" s="37"/>
      <c r="XZ87" s="37"/>
      <c r="YA87" s="37"/>
      <c r="YB87" s="37"/>
      <c r="YC87" s="37"/>
      <c r="YD87" s="37"/>
      <c r="YE87" s="37"/>
      <c r="YF87" s="37"/>
      <c r="YG87" s="37"/>
      <c r="YH87" s="37"/>
      <c r="YI87" s="37"/>
      <c r="YJ87" s="37"/>
      <c r="YK87" s="37"/>
      <c r="YL87" s="37"/>
      <c r="YM87" s="37"/>
      <c r="YN87" s="37"/>
      <c r="YO87" s="37"/>
      <c r="YP87" s="37"/>
      <c r="YQ87" s="37"/>
      <c r="YR87" s="37"/>
      <c r="YS87" s="37"/>
      <c r="YT87" s="37"/>
      <c r="YU87" s="37"/>
      <c r="YV87" s="37"/>
      <c r="YW87" s="37"/>
      <c r="YX87" s="37"/>
      <c r="YY87" s="37"/>
      <c r="YZ87" s="37"/>
      <c r="ZA87" s="37"/>
      <c r="ZB87" s="37"/>
      <c r="ZC87" s="37"/>
      <c r="ZD87" s="37"/>
      <c r="ZE87" s="37"/>
      <c r="ZF87" s="37"/>
      <c r="ZG87" s="37"/>
      <c r="ZH87" s="37"/>
      <c r="ZI87" s="37"/>
      <c r="ZJ87" s="37"/>
      <c r="ZK87" s="37"/>
      <c r="ZL87" s="37"/>
      <c r="ZM87" s="37"/>
      <c r="ZN87" s="37"/>
      <c r="ZO87" s="37"/>
      <c r="ZP87" s="37"/>
      <c r="ZQ87" s="37"/>
      <c r="ZR87" s="37"/>
      <c r="ZS87" s="37"/>
      <c r="ZT87" s="37"/>
      <c r="ZU87" s="37"/>
      <c r="ZV87" s="37"/>
      <c r="ZW87" s="37"/>
      <c r="ZX87" s="37"/>
      <c r="ZY87" s="37"/>
      <c r="ZZ87" s="37"/>
      <c r="AAA87" s="37"/>
      <c r="AAB87" s="37"/>
      <c r="AAC87" s="37"/>
      <c r="AAD87" s="37"/>
      <c r="AAE87" s="37"/>
      <c r="AAF87" s="37"/>
      <c r="AAG87" s="37"/>
      <c r="AAH87" s="37"/>
      <c r="AAI87" s="37"/>
      <c r="AAJ87" s="37"/>
      <c r="AAK87" s="37"/>
      <c r="AAL87" s="37"/>
      <c r="AAM87" s="37"/>
      <c r="AAN87" s="37"/>
      <c r="AAO87" s="37"/>
      <c r="AAP87" s="37"/>
      <c r="AAQ87" s="37"/>
      <c r="AAR87" s="37"/>
      <c r="AAS87" s="37"/>
      <c r="AAT87" s="37"/>
      <c r="AAU87" s="37"/>
      <c r="AAV87" s="37"/>
      <c r="AAW87" s="37"/>
      <c r="AAX87" s="37"/>
      <c r="AAY87" s="37"/>
      <c r="AAZ87" s="37"/>
      <c r="ABA87" s="37"/>
      <c r="ABB87" s="37"/>
      <c r="ABC87" s="37"/>
      <c r="ABD87" s="37"/>
      <c r="ABE87" s="37"/>
      <c r="ABF87" s="37"/>
      <c r="ABG87" s="37"/>
      <c r="ABH87" s="37"/>
      <c r="ABI87" s="37"/>
      <c r="ABJ87" s="37"/>
      <c r="ABK87" s="37"/>
      <c r="ABL87" s="37"/>
      <c r="ABM87" s="37"/>
      <c r="ABN87" s="37"/>
      <c r="ABO87" s="37"/>
      <c r="ABP87" s="37"/>
      <c r="ABQ87" s="37"/>
      <c r="ABR87" s="37"/>
      <c r="ABS87" s="37"/>
      <c r="ABT87" s="37"/>
      <c r="ABU87" s="37"/>
      <c r="ABV87" s="37"/>
      <c r="ABW87" s="37"/>
      <c r="ABX87" s="37"/>
      <c r="ABY87" s="37"/>
      <c r="ABZ87" s="37"/>
      <c r="ACA87" s="37"/>
      <c r="ACB87" s="37"/>
      <c r="ACC87" s="37"/>
      <c r="ACD87" s="37"/>
      <c r="ACE87" s="37"/>
      <c r="ACF87" s="37"/>
      <c r="ACG87" s="37"/>
      <c r="ACH87" s="37"/>
      <c r="ACI87" s="37"/>
      <c r="ACJ87" s="37"/>
      <c r="ACK87" s="37"/>
      <c r="ACL87" s="37"/>
      <c r="ACM87" s="37"/>
      <c r="ACN87" s="37"/>
      <c r="ACO87" s="37"/>
      <c r="ACP87" s="37"/>
      <c r="ACQ87" s="37"/>
      <c r="ACR87" s="37"/>
      <c r="ACS87" s="37"/>
      <c r="ACT87" s="37"/>
      <c r="ACU87" s="37"/>
      <c r="ACV87" s="37"/>
      <c r="ACW87" s="37"/>
      <c r="ACX87" s="37"/>
      <c r="ACY87" s="37"/>
      <c r="ACZ87" s="37"/>
      <c r="ADA87" s="37"/>
      <c r="ADB87" s="37"/>
      <c r="ADC87" s="37"/>
      <c r="ADD87" s="37"/>
      <c r="ADE87" s="37"/>
      <c r="ADF87" s="37"/>
      <c r="ADG87" s="37"/>
      <c r="ADH87" s="37"/>
      <c r="ADI87" s="37"/>
      <c r="ADJ87" s="37"/>
      <c r="ADK87" s="37"/>
      <c r="ADL87" s="37"/>
      <c r="ADM87" s="37"/>
      <c r="ADN87" s="37"/>
      <c r="ADO87" s="37"/>
      <c r="ADP87" s="37"/>
      <c r="ADQ87" s="37"/>
      <c r="ADR87" s="37"/>
      <c r="ADS87" s="37"/>
      <c r="ADT87" s="37"/>
      <c r="ADU87" s="37"/>
      <c r="ADV87" s="37"/>
      <c r="ADW87" s="37"/>
      <c r="ADX87" s="37"/>
      <c r="ADY87" s="37"/>
      <c r="ADZ87" s="37"/>
      <c r="AEA87" s="37"/>
      <c r="AEB87" s="37"/>
      <c r="AEC87" s="37"/>
      <c r="AED87" s="37"/>
      <c r="AEE87" s="37"/>
      <c r="AEF87" s="37"/>
      <c r="AEG87" s="37"/>
      <c r="AEH87" s="37"/>
      <c r="AEI87" s="37"/>
      <c r="AEJ87" s="37"/>
      <c r="AEK87" s="37"/>
      <c r="AEL87" s="37"/>
      <c r="AEM87" s="37"/>
      <c r="AEN87" s="37"/>
      <c r="AEO87" s="37"/>
      <c r="AEP87" s="37"/>
      <c r="AEQ87" s="37"/>
      <c r="AER87" s="37"/>
      <c r="AES87" s="37"/>
      <c r="AET87" s="37"/>
      <c r="AEU87" s="37"/>
      <c r="AEV87" s="37"/>
      <c r="AEW87" s="37"/>
      <c r="AEX87" s="37"/>
      <c r="AEY87" s="37"/>
      <c r="AEZ87" s="37"/>
      <c r="AFA87" s="37"/>
      <c r="AFB87" s="37"/>
      <c r="AFC87" s="37"/>
      <c r="AFD87" s="37"/>
      <c r="AFE87" s="37"/>
      <c r="AFF87" s="37"/>
      <c r="AFG87" s="37"/>
      <c r="AFH87" s="37"/>
      <c r="AFI87" s="37"/>
      <c r="AFJ87" s="37"/>
      <c r="AFK87" s="37"/>
      <c r="AFL87" s="37"/>
      <c r="AFM87" s="37"/>
      <c r="AFN87" s="37"/>
      <c r="AFO87" s="37"/>
      <c r="AFP87" s="37"/>
      <c r="AFQ87" s="37"/>
      <c r="AFR87" s="37"/>
      <c r="AFS87" s="37"/>
      <c r="AFT87" s="37"/>
      <c r="AFU87" s="37"/>
      <c r="AFV87" s="37"/>
      <c r="AFW87" s="37"/>
      <c r="AFX87" s="37"/>
      <c r="AFY87" s="37"/>
      <c r="AFZ87" s="37"/>
      <c r="AGA87" s="37"/>
      <c r="AGB87" s="37"/>
      <c r="AGC87" s="37"/>
      <c r="AGD87" s="37"/>
      <c r="AGE87" s="37"/>
      <c r="AGF87" s="37"/>
      <c r="AGG87" s="37"/>
      <c r="AGH87" s="37"/>
      <c r="AGI87" s="37"/>
      <c r="AGJ87" s="37"/>
      <c r="AGK87" s="37"/>
      <c r="AGL87" s="37"/>
      <c r="AGM87" s="37"/>
      <c r="AGN87" s="37"/>
      <c r="AGO87" s="37"/>
      <c r="AGP87" s="37"/>
      <c r="AGQ87" s="37"/>
      <c r="AGR87" s="37"/>
      <c r="AGS87" s="37"/>
      <c r="AGT87" s="37"/>
      <c r="AGU87" s="37"/>
      <c r="AGV87" s="37"/>
      <c r="AGW87" s="37"/>
      <c r="AGX87" s="37"/>
      <c r="AGY87" s="37"/>
      <c r="AGZ87" s="37"/>
      <c r="AHA87" s="37"/>
      <c r="AHB87" s="37"/>
      <c r="AHC87" s="37"/>
      <c r="AHD87" s="37"/>
      <c r="AHE87" s="37"/>
      <c r="AHF87" s="37"/>
      <c r="AHG87" s="37"/>
      <c r="AHH87" s="37"/>
      <c r="AHI87" s="37"/>
      <c r="AHJ87" s="37"/>
      <c r="AHK87" s="37"/>
      <c r="AHL87" s="37"/>
      <c r="AHM87" s="37"/>
      <c r="AHN87" s="37"/>
      <c r="AHO87" s="37"/>
      <c r="AHP87" s="37"/>
      <c r="AHQ87" s="37"/>
      <c r="AHR87" s="37"/>
      <c r="AHS87" s="37"/>
      <c r="AHT87" s="37"/>
      <c r="AHU87" s="37"/>
      <c r="AHV87" s="37"/>
      <c r="AHW87" s="37"/>
      <c r="AHX87" s="37"/>
      <c r="AHY87" s="37"/>
      <c r="AHZ87" s="37"/>
      <c r="AIA87" s="37"/>
      <c r="AIB87" s="37"/>
      <c r="AIC87" s="37"/>
      <c r="AID87" s="37"/>
      <c r="AIE87" s="37"/>
      <c r="AIF87" s="37"/>
      <c r="AIG87" s="37"/>
      <c r="AIH87" s="37"/>
      <c r="AII87" s="37"/>
      <c r="AIJ87" s="37"/>
      <c r="AIK87" s="37"/>
      <c r="AIL87" s="37"/>
      <c r="AIM87" s="37"/>
      <c r="AIN87" s="37"/>
      <c r="AIO87" s="37"/>
      <c r="AIP87" s="37"/>
      <c r="AIQ87" s="37"/>
      <c r="AIR87" s="37"/>
      <c r="AIS87" s="37"/>
      <c r="AIT87" s="37"/>
      <c r="AIU87" s="37"/>
      <c r="AIV87" s="37"/>
      <c r="AIW87" s="37"/>
      <c r="AIX87" s="37"/>
      <c r="AIY87" s="37"/>
      <c r="AIZ87" s="37"/>
      <c r="AJA87" s="37"/>
      <c r="AJB87" s="37"/>
      <c r="AJC87" s="37"/>
      <c r="AJD87" s="37"/>
      <c r="AJE87" s="37"/>
      <c r="AJF87" s="37"/>
      <c r="AJG87" s="37"/>
      <c r="AJH87" s="37"/>
      <c r="AJI87" s="37"/>
      <c r="AJJ87" s="37"/>
      <c r="AJK87" s="37"/>
      <c r="AJL87" s="37"/>
      <c r="AJM87" s="37"/>
      <c r="AJN87" s="37"/>
      <c r="AJO87" s="37"/>
      <c r="AJP87" s="37"/>
      <c r="AJQ87" s="37"/>
      <c r="AJR87" s="37"/>
      <c r="AJS87" s="37"/>
      <c r="AJT87" s="37"/>
      <c r="AJU87" s="37"/>
      <c r="AJV87" s="37"/>
      <c r="AJW87" s="37"/>
      <c r="AJX87" s="37"/>
      <c r="AJY87" s="37"/>
      <c r="AJZ87" s="37"/>
      <c r="AKA87" s="37"/>
      <c r="AKB87" s="37"/>
      <c r="AKC87" s="37"/>
      <c r="AKD87" s="37"/>
      <c r="AKE87" s="37"/>
      <c r="AKF87" s="37"/>
      <c r="AKG87" s="37"/>
      <c r="AKH87" s="37"/>
      <c r="AKI87" s="37"/>
      <c r="AKJ87" s="37"/>
      <c r="AKK87" s="37"/>
      <c r="AKL87" s="37"/>
      <c r="AKM87" s="37"/>
      <c r="AKN87" s="37"/>
      <c r="AKO87" s="37"/>
      <c r="AKP87" s="37"/>
      <c r="AKQ87" s="37"/>
      <c r="AKR87" s="37"/>
      <c r="AKS87" s="37"/>
      <c r="AKT87" s="37"/>
      <c r="AKU87" s="37"/>
      <c r="AKV87" s="37"/>
      <c r="AKW87" s="37"/>
      <c r="AKX87" s="37"/>
      <c r="AKY87" s="37"/>
      <c r="AKZ87" s="37"/>
      <c r="ALA87" s="37"/>
      <c r="ALB87" s="37"/>
      <c r="ALC87" s="37"/>
      <c r="ALD87" s="37"/>
      <c r="ALE87" s="37"/>
      <c r="ALF87" s="37"/>
      <c r="ALG87" s="37"/>
      <c r="ALH87" s="37"/>
      <c r="ALI87" s="37"/>
      <c r="ALJ87" s="37"/>
      <c r="ALK87" s="37"/>
      <c r="ALL87" s="37"/>
      <c r="ALM87" s="37"/>
      <c r="ALN87" s="37"/>
      <c r="ALO87" s="37"/>
      <c r="ALP87" s="37"/>
      <c r="ALQ87" s="37"/>
      <c r="ALR87" s="37"/>
      <c r="ALS87" s="37"/>
      <c r="ALT87" s="37"/>
      <c r="ALU87" s="37"/>
      <c r="ALV87" s="37"/>
      <c r="ALW87" s="37"/>
      <c r="ALX87" s="37"/>
      <c r="ALY87" s="37"/>
      <c r="ALZ87" s="37"/>
      <c r="AMA87" s="37"/>
      <c r="AMB87" s="37"/>
      <c r="AMC87" s="37"/>
      <c r="AMD87" s="37"/>
      <c r="AME87" s="37"/>
      <c r="AMF87" s="37"/>
      <c r="AMG87" s="37"/>
      <c r="AMH87" s="37"/>
      <c r="AMI87" s="37"/>
      <c r="AMJ87" s="37"/>
      <c r="AMK87" s="37"/>
    </row>
    <row r="88" spans="1:1025" s="36" customFormat="1" ht="15" customHeight="1" x14ac:dyDescent="0.2">
      <c r="A88" s="47"/>
      <c r="B88" s="47"/>
      <c r="C88" s="47"/>
      <c r="D88" s="47"/>
      <c r="E88" s="38"/>
      <c r="F88" s="38"/>
      <c r="G88" s="272"/>
      <c r="H88" s="272"/>
      <c r="I88" s="272"/>
      <c r="J88" s="272"/>
      <c r="K88" s="43"/>
      <c r="L88" s="43"/>
      <c r="M88" s="39"/>
      <c r="N88" s="39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/>
      <c r="GK88" s="37"/>
      <c r="GL88" s="37"/>
      <c r="GM88" s="37"/>
      <c r="GN88" s="37"/>
      <c r="GO88" s="37"/>
      <c r="GP88" s="37"/>
      <c r="GQ88" s="37"/>
      <c r="GR88" s="37"/>
      <c r="GS88" s="37"/>
      <c r="GT88" s="37"/>
      <c r="GU88" s="37"/>
      <c r="GV88" s="37"/>
      <c r="GW88" s="37"/>
      <c r="GX88" s="37"/>
      <c r="GY88" s="37"/>
      <c r="GZ88" s="37"/>
      <c r="HA88" s="37"/>
      <c r="HB88" s="37"/>
      <c r="HC88" s="37"/>
      <c r="HD88" s="37"/>
      <c r="HE88" s="37"/>
      <c r="HF88" s="37"/>
      <c r="HG88" s="37"/>
      <c r="HH88" s="37"/>
      <c r="HI88" s="37"/>
      <c r="HJ88" s="37"/>
      <c r="HK88" s="37"/>
      <c r="HL88" s="37"/>
      <c r="HM88" s="37"/>
      <c r="HN88" s="37"/>
      <c r="HO88" s="37"/>
      <c r="HP88" s="37"/>
      <c r="HQ88" s="37"/>
      <c r="HR88" s="37"/>
      <c r="HS88" s="37"/>
      <c r="HT88" s="37"/>
      <c r="HU88" s="37"/>
      <c r="HV88" s="37"/>
      <c r="HW88" s="37"/>
      <c r="HX88" s="37"/>
      <c r="HY88" s="37"/>
      <c r="HZ88" s="37"/>
      <c r="IA88" s="37"/>
      <c r="IB88" s="37"/>
      <c r="IC88" s="37"/>
      <c r="ID88" s="37"/>
      <c r="IE88" s="37"/>
      <c r="IF88" s="37"/>
      <c r="IG88" s="37"/>
      <c r="IH88" s="37"/>
      <c r="II88" s="37"/>
      <c r="IJ88" s="37"/>
      <c r="IK88" s="37"/>
      <c r="IL88" s="37"/>
      <c r="IM88" s="37"/>
      <c r="IN88" s="37"/>
      <c r="IO88" s="37"/>
      <c r="IP88" s="37"/>
      <c r="IQ88" s="37"/>
      <c r="IR88" s="37"/>
      <c r="IS88" s="37"/>
      <c r="IT88" s="37"/>
      <c r="IU88" s="37"/>
      <c r="IV88" s="37"/>
      <c r="IW88" s="37"/>
      <c r="IX88" s="37"/>
      <c r="IY88" s="37"/>
      <c r="IZ88" s="37"/>
      <c r="JA88" s="37"/>
      <c r="JB88" s="37"/>
      <c r="JC88" s="37"/>
      <c r="JD88" s="37"/>
      <c r="JE88" s="37"/>
      <c r="JF88" s="37"/>
      <c r="JG88" s="37"/>
      <c r="JH88" s="37"/>
      <c r="JI88" s="37"/>
      <c r="JJ88" s="37"/>
      <c r="JK88" s="37"/>
      <c r="JL88" s="37"/>
      <c r="JM88" s="37"/>
      <c r="JN88" s="37"/>
      <c r="JO88" s="37"/>
      <c r="JP88" s="37"/>
      <c r="JQ88" s="37"/>
      <c r="JR88" s="37"/>
      <c r="JS88" s="37"/>
      <c r="JT88" s="37"/>
      <c r="JU88" s="37"/>
      <c r="JV88" s="37"/>
      <c r="JW88" s="37"/>
      <c r="JX88" s="37"/>
      <c r="JY88" s="37"/>
      <c r="JZ88" s="37"/>
      <c r="KA88" s="37"/>
      <c r="KB88" s="37"/>
      <c r="KC88" s="37"/>
      <c r="KD88" s="37"/>
      <c r="KE88" s="37"/>
      <c r="KF88" s="37"/>
      <c r="KG88" s="37"/>
      <c r="KH88" s="37"/>
      <c r="KI88" s="37"/>
      <c r="KJ88" s="37"/>
      <c r="KK88" s="37"/>
      <c r="KL88" s="37"/>
      <c r="KM88" s="37"/>
      <c r="KN88" s="37"/>
      <c r="KO88" s="37"/>
      <c r="KP88" s="37"/>
      <c r="KQ88" s="37"/>
      <c r="KR88" s="37"/>
      <c r="KS88" s="37"/>
      <c r="KT88" s="37"/>
      <c r="KU88" s="37"/>
      <c r="KV88" s="37"/>
      <c r="KW88" s="37"/>
      <c r="KX88" s="37"/>
      <c r="KY88" s="37"/>
      <c r="KZ88" s="37"/>
      <c r="LA88" s="37"/>
      <c r="LB88" s="37"/>
      <c r="LC88" s="37"/>
      <c r="LD88" s="37"/>
      <c r="LE88" s="37"/>
      <c r="LF88" s="37"/>
      <c r="LG88" s="37"/>
      <c r="LH88" s="37"/>
      <c r="LI88" s="37"/>
      <c r="LJ88" s="37"/>
      <c r="LK88" s="37"/>
      <c r="LL88" s="37"/>
      <c r="LM88" s="37"/>
      <c r="LN88" s="37"/>
      <c r="LO88" s="37"/>
      <c r="LP88" s="37"/>
      <c r="LQ88" s="37"/>
      <c r="LR88" s="37"/>
      <c r="LS88" s="37"/>
      <c r="LT88" s="37"/>
      <c r="LU88" s="37"/>
      <c r="LV88" s="37"/>
      <c r="LW88" s="37"/>
      <c r="LX88" s="37"/>
      <c r="LY88" s="37"/>
      <c r="LZ88" s="37"/>
      <c r="MA88" s="37"/>
      <c r="MB88" s="37"/>
      <c r="MC88" s="37"/>
      <c r="MD88" s="37"/>
      <c r="ME88" s="37"/>
      <c r="MF88" s="37"/>
      <c r="MG88" s="37"/>
      <c r="MH88" s="37"/>
      <c r="MI88" s="37"/>
      <c r="MJ88" s="37"/>
      <c r="MK88" s="37"/>
      <c r="ML88" s="37"/>
      <c r="MM88" s="37"/>
      <c r="MN88" s="37"/>
      <c r="MO88" s="37"/>
      <c r="MP88" s="37"/>
      <c r="MQ88" s="37"/>
      <c r="MR88" s="37"/>
      <c r="MS88" s="37"/>
      <c r="MT88" s="37"/>
      <c r="MU88" s="37"/>
      <c r="MV88" s="37"/>
      <c r="MW88" s="37"/>
      <c r="MX88" s="37"/>
      <c r="MY88" s="37"/>
      <c r="MZ88" s="37"/>
      <c r="NA88" s="37"/>
      <c r="NB88" s="37"/>
      <c r="NC88" s="37"/>
      <c r="ND88" s="37"/>
      <c r="NE88" s="37"/>
      <c r="NF88" s="37"/>
      <c r="NG88" s="37"/>
      <c r="NH88" s="37"/>
      <c r="NI88" s="37"/>
      <c r="NJ88" s="37"/>
      <c r="NK88" s="37"/>
      <c r="NL88" s="37"/>
      <c r="NM88" s="37"/>
      <c r="NN88" s="37"/>
      <c r="NO88" s="37"/>
      <c r="NP88" s="37"/>
      <c r="NQ88" s="37"/>
      <c r="NR88" s="37"/>
      <c r="NS88" s="37"/>
      <c r="NT88" s="37"/>
      <c r="NU88" s="37"/>
      <c r="NV88" s="37"/>
      <c r="NW88" s="37"/>
      <c r="NX88" s="37"/>
      <c r="NY88" s="37"/>
      <c r="NZ88" s="37"/>
      <c r="OA88" s="37"/>
      <c r="OB88" s="37"/>
      <c r="OC88" s="37"/>
      <c r="OD88" s="37"/>
      <c r="OE88" s="37"/>
      <c r="OF88" s="37"/>
      <c r="OG88" s="37"/>
      <c r="OH88" s="37"/>
      <c r="OI88" s="37"/>
      <c r="OJ88" s="37"/>
      <c r="OK88" s="37"/>
      <c r="OL88" s="37"/>
      <c r="OM88" s="37"/>
      <c r="ON88" s="37"/>
      <c r="OO88" s="37"/>
      <c r="OP88" s="37"/>
      <c r="OQ88" s="37"/>
      <c r="OR88" s="37"/>
      <c r="OS88" s="37"/>
      <c r="OT88" s="37"/>
      <c r="OU88" s="37"/>
      <c r="OV88" s="37"/>
      <c r="OW88" s="37"/>
      <c r="OX88" s="37"/>
      <c r="OY88" s="37"/>
      <c r="OZ88" s="37"/>
      <c r="PA88" s="37"/>
      <c r="PB88" s="37"/>
      <c r="PC88" s="37"/>
      <c r="PD88" s="37"/>
      <c r="PE88" s="37"/>
      <c r="PF88" s="37"/>
      <c r="PG88" s="37"/>
      <c r="PH88" s="37"/>
      <c r="PI88" s="37"/>
      <c r="PJ88" s="37"/>
      <c r="PK88" s="37"/>
      <c r="PL88" s="37"/>
      <c r="PM88" s="37"/>
      <c r="PN88" s="37"/>
      <c r="PO88" s="37"/>
      <c r="PP88" s="37"/>
      <c r="PQ88" s="37"/>
      <c r="PR88" s="37"/>
      <c r="PS88" s="37"/>
      <c r="PT88" s="37"/>
      <c r="PU88" s="37"/>
      <c r="PV88" s="37"/>
      <c r="PW88" s="37"/>
      <c r="PX88" s="37"/>
      <c r="PY88" s="37"/>
      <c r="PZ88" s="37"/>
      <c r="QA88" s="37"/>
      <c r="QB88" s="37"/>
      <c r="QC88" s="37"/>
      <c r="QD88" s="37"/>
      <c r="QE88" s="37"/>
      <c r="QF88" s="37"/>
      <c r="QG88" s="37"/>
      <c r="QH88" s="37"/>
      <c r="QI88" s="37"/>
      <c r="QJ88" s="37"/>
      <c r="QK88" s="37"/>
      <c r="QL88" s="37"/>
      <c r="QM88" s="37"/>
      <c r="QN88" s="37"/>
      <c r="QO88" s="37"/>
      <c r="QP88" s="37"/>
      <c r="QQ88" s="37"/>
      <c r="QR88" s="37"/>
      <c r="QS88" s="37"/>
      <c r="QT88" s="37"/>
      <c r="QU88" s="37"/>
      <c r="QV88" s="37"/>
      <c r="QW88" s="37"/>
      <c r="QX88" s="37"/>
      <c r="QY88" s="37"/>
      <c r="QZ88" s="37"/>
      <c r="RA88" s="37"/>
      <c r="RB88" s="37"/>
      <c r="RC88" s="37"/>
      <c r="RD88" s="37"/>
      <c r="RE88" s="37"/>
      <c r="RF88" s="37"/>
      <c r="RG88" s="37"/>
      <c r="RH88" s="37"/>
      <c r="RI88" s="37"/>
      <c r="RJ88" s="37"/>
      <c r="RK88" s="37"/>
      <c r="RL88" s="37"/>
      <c r="RM88" s="37"/>
      <c r="RN88" s="37"/>
      <c r="RO88" s="37"/>
      <c r="RP88" s="37"/>
      <c r="RQ88" s="37"/>
      <c r="RR88" s="37"/>
      <c r="RS88" s="37"/>
      <c r="RT88" s="37"/>
      <c r="RU88" s="37"/>
      <c r="RV88" s="37"/>
      <c r="RW88" s="37"/>
      <c r="RX88" s="37"/>
      <c r="RY88" s="37"/>
      <c r="RZ88" s="37"/>
      <c r="SA88" s="37"/>
      <c r="SB88" s="37"/>
      <c r="SC88" s="37"/>
      <c r="SD88" s="37"/>
      <c r="SE88" s="37"/>
      <c r="SF88" s="37"/>
      <c r="SG88" s="37"/>
      <c r="SH88" s="37"/>
      <c r="SI88" s="37"/>
      <c r="SJ88" s="37"/>
      <c r="SK88" s="37"/>
      <c r="SL88" s="37"/>
      <c r="SM88" s="37"/>
      <c r="SN88" s="37"/>
      <c r="SO88" s="37"/>
      <c r="SP88" s="37"/>
      <c r="SQ88" s="37"/>
      <c r="SR88" s="37"/>
      <c r="SS88" s="37"/>
      <c r="ST88" s="37"/>
      <c r="SU88" s="37"/>
      <c r="SV88" s="37"/>
      <c r="SW88" s="37"/>
      <c r="SX88" s="37"/>
      <c r="SY88" s="37"/>
      <c r="SZ88" s="37"/>
      <c r="TA88" s="37"/>
      <c r="TB88" s="37"/>
      <c r="TC88" s="37"/>
      <c r="TD88" s="37"/>
      <c r="TE88" s="37"/>
      <c r="TF88" s="37"/>
      <c r="TG88" s="37"/>
      <c r="TH88" s="37"/>
      <c r="TI88" s="37"/>
      <c r="TJ88" s="37"/>
      <c r="TK88" s="37"/>
      <c r="TL88" s="37"/>
      <c r="TM88" s="37"/>
      <c r="TN88" s="37"/>
      <c r="TO88" s="37"/>
      <c r="TP88" s="37"/>
      <c r="TQ88" s="37"/>
      <c r="TR88" s="37"/>
      <c r="TS88" s="37"/>
      <c r="TT88" s="37"/>
      <c r="TU88" s="37"/>
      <c r="TV88" s="37"/>
      <c r="TW88" s="37"/>
      <c r="TX88" s="37"/>
      <c r="TY88" s="37"/>
      <c r="TZ88" s="37"/>
      <c r="UA88" s="37"/>
      <c r="UB88" s="37"/>
      <c r="UC88" s="37"/>
      <c r="UD88" s="37"/>
      <c r="UE88" s="37"/>
      <c r="UF88" s="37"/>
      <c r="UG88" s="37"/>
      <c r="UH88" s="37"/>
      <c r="UI88" s="37"/>
      <c r="UJ88" s="37"/>
      <c r="UK88" s="37"/>
      <c r="UL88" s="37"/>
      <c r="UM88" s="37"/>
      <c r="UN88" s="37"/>
      <c r="UO88" s="37"/>
      <c r="UP88" s="37"/>
      <c r="UQ88" s="37"/>
      <c r="UR88" s="37"/>
      <c r="US88" s="37"/>
      <c r="UT88" s="37"/>
      <c r="UU88" s="37"/>
      <c r="UV88" s="37"/>
      <c r="UW88" s="37"/>
      <c r="UX88" s="37"/>
      <c r="UY88" s="37"/>
      <c r="UZ88" s="37"/>
      <c r="VA88" s="37"/>
      <c r="VB88" s="37"/>
      <c r="VC88" s="37"/>
      <c r="VD88" s="37"/>
      <c r="VE88" s="37"/>
      <c r="VF88" s="37"/>
      <c r="VG88" s="37"/>
      <c r="VH88" s="37"/>
      <c r="VI88" s="37"/>
      <c r="VJ88" s="37"/>
      <c r="VK88" s="37"/>
      <c r="VL88" s="37"/>
      <c r="VM88" s="37"/>
      <c r="VN88" s="37"/>
      <c r="VO88" s="37"/>
      <c r="VP88" s="37"/>
      <c r="VQ88" s="37"/>
      <c r="VR88" s="37"/>
      <c r="VS88" s="37"/>
      <c r="VT88" s="37"/>
      <c r="VU88" s="37"/>
      <c r="VV88" s="37"/>
      <c r="VW88" s="37"/>
      <c r="VX88" s="37"/>
      <c r="VY88" s="37"/>
      <c r="VZ88" s="37"/>
      <c r="WA88" s="37"/>
      <c r="WB88" s="37"/>
      <c r="WC88" s="37"/>
      <c r="WD88" s="37"/>
      <c r="WE88" s="37"/>
      <c r="WF88" s="37"/>
      <c r="WG88" s="37"/>
      <c r="WH88" s="37"/>
      <c r="WI88" s="37"/>
      <c r="WJ88" s="37"/>
      <c r="WK88" s="37"/>
      <c r="WL88" s="37"/>
      <c r="WM88" s="37"/>
      <c r="WN88" s="37"/>
      <c r="WO88" s="37"/>
      <c r="WP88" s="37"/>
      <c r="WQ88" s="37"/>
      <c r="WR88" s="37"/>
      <c r="WS88" s="37"/>
      <c r="WT88" s="37"/>
      <c r="WU88" s="37"/>
      <c r="WV88" s="37"/>
      <c r="WW88" s="37"/>
      <c r="WX88" s="37"/>
      <c r="WY88" s="37"/>
      <c r="WZ88" s="37"/>
      <c r="XA88" s="37"/>
      <c r="XB88" s="37"/>
      <c r="XC88" s="37"/>
      <c r="XD88" s="37"/>
      <c r="XE88" s="37"/>
      <c r="XF88" s="37"/>
      <c r="XG88" s="37"/>
      <c r="XH88" s="37"/>
      <c r="XI88" s="37"/>
      <c r="XJ88" s="37"/>
      <c r="XK88" s="37"/>
      <c r="XL88" s="37"/>
      <c r="XM88" s="37"/>
      <c r="XN88" s="37"/>
      <c r="XO88" s="37"/>
      <c r="XP88" s="37"/>
      <c r="XQ88" s="37"/>
      <c r="XR88" s="37"/>
      <c r="XS88" s="37"/>
      <c r="XT88" s="37"/>
      <c r="XU88" s="37"/>
      <c r="XV88" s="37"/>
      <c r="XW88" s="37"/>
      <c r="XX88" s="37"/>
      <c r="XY88" s="37"/>
      <c r="XZ88" s="37"/>
      <c r="YA88" s="37"/>
      <c r="YB88" s="37"/>
      <c r="YC88" s="37"/>
      <c r="YD88" s="37"/>
      <c r="YE88" s="37"/>
      <c r="YF88" s="37"/>
      <c r="YG88" s="37"/>
      <c r="YH88" s="37"/>
      <c r="YI88" s="37"/>
      <c r="YJ88" s="37"/>
      <c r="YK88" s="37"/>
      <c r="YL88" s="37"/>
      <c r="YM88" s="37"/>
      <c r="YN88" s="37"/>
      <c r="YO88" s="37"/>
      <c r="YP88" s="37"/>
      <c r="YQ88" s="37"/>
      <c r="YR88" s="37"/>
      <c r="YS88" s="37"/>
      <c r="YT88" s="37"/>
      <c r="YU88" s="37"/>
      <c r="YV88" s="37"/>
      <c r="YW88" s="37"/>
      <c r="YX88" s="37"/>
      <c r="YY88" s="37"/>
      <c r="YZ88" s="37"/>
      <c r="ZA88" s="37"/>
      <c r="ZB88" s="37"/>
      <c r="ZC88" s="37"/>
      <c r="ZD88" s="37"/>
      <c r="ZE88" s="37"/>
      <c r="ZF88" s="37"/>
      <c r="ZG88" s="37"/>
      <c r="ZH88" s="37"/>
      <c r="ZI88" s="37"/>
      <c r="ZJ88" s="37"/>
      <c r="ZK88" s="37"/>
      <c r="ZL88" s="37"/>
      <c r="ZM88" s="37"/>
      <c r="ZN88" s="37"/>
      <c r="ZO88" s="37"/>
      <c r="ZP88" s="37"/>
      <c r="ZQ88" s="37"/>
      <c r="ZR88" s="37"/>
      <c r="ZS88" s="37"/>
      <c r="ZT88" s="37"/>
      <c r="ZU88" s="37"/>
      <c r="ZV88" s="37"/>
      <c r="ZW88" s="37"/>
      <c r="ZX88" s="37"/>
      <c r="ZY88" s="37"/>
      <c r="ZZ88" s="37"/>
      <c r="AAA88" s="37"/>
      <c r="AAB88" s="37"/>
      <c r="AAC88" s="37"/>
      <c r="AAD88" s="37"/>
      <c r="AAE88" s="37"/>
      <c r="AAF88" s="37"/>
      <c r="AAG88" s="37"/>
      <c r="AAH88" s="37"/>
      <c r="AAI88" s="37"/>
      <c r="AAJ88" s="37"/>
      <c r="AAK88" s="37"/>
      <c r="AAL88" s="37"/>
      <c r="AAM88" s="37"/>
      <c r="AAN88" s="37"/>
      <c r="AAO88" s="37"/>
      <c r="AAP88" s="37"/>
      <c r="AAQ88" s="37"/>
      <c r="AAR88" s="37"/>
      <c r="AAS88" s="37"/>
      <c r="AAT88" s="37"/>
      <c r="AAU88" s="37"/>
      <c r="AAV88" s="37"/>
      <c r="AAW88" s="37"/>
      <c r="AAX88" s="37"/>
      <c r="AAY88" s="37"/>
      <c r="AAZ88" s="37"/>
      <c r="ABA88" s="37"/>
      <c r="ABB88" s="37"/>
      <c r="ABC88" s="37"/>
      <c r="ABD88" s="37"/>
      <c r="ABE88" s="37"/>
      <c r="ABF88" s="37"/>
      <c r="ABG88" s="37"/>
      <c r="ABH88" s="37"/>
      <c r="ABI88" s="37"/>
      <c r="ABJ88" s="37"/>
      <c r="ABK88" s="37"/>
      <c r="ABL88" s="37"/>
      <c r="ABM88" s="37"/>
      <c r="ABN88" s="37"/>
      <c r="ABO88" s="37"/>
      <c r="ABP88" s="37"/>
      <c r="ABQ88" s="37"/>
      <c r="ABR88" s="37"/>
      <c r="ABS88" s="37"/>
      <c r="ABT88" s="37"/>
      <c r="ABU88" s="37"/>
      <c r="ABV88" s="37"/>
      <c r="ABW88" s="37"/>
      <c r="ABX88" s="37"/>
      <c r="ABY88" s="37"/>
      <c r="ABZ88" s="37"/>
      <c r="ACA88" s="37"/>
      <c r="ACB88" s="37"/>
      <c r="ACC88" s="37"/>
      <c r="ACD88" s="37"/>
      <c r="ACE88" s="37"/>
      <c r="ACF88" s="37"/>
      <c r="ACG88" s="37"/>
      <c r="ACH88" s="37"/>
      <c r="ACI88" s="37"/>
      <c r="ACJ88" s="37"/>
      <c r="ACK88" s="37"/>
      <c r="ACL88" s="37"/>
      <c r="ACM88" s="37"/>
      <c r="ACN88" s="37"/>
      <c r="ACO88" s="37"/>
      <c r="ACP88" s="37"/>
      <c r="ACQ88" s="37"/>
      <c r="ACR88" s="37"/>
      <c r="ACS88" s="37"/>
      <c r="ACT88" s="37"/>
      <c r="ACU88" s="37"/>
      <c r="ACV88" s="37"/>
      <c r="ACW88" s="37"/>
      <c r="ACX88" s="37"/>
      <c r="ACY88" s="37"/>
      <c r="ACZ88" s="37"/>
      <c r="ADA88" s="37"/>
      <c r="ADB88" s="37"/>
      <c r="ADC88" s="37"/>
      <c r="ADD88" s="37"/>
      <c r="ADE88" s="37"/>
      <c r="ADF88" s="37"/>
      <c r="ADG88" s="37"/>
      <c r="ADH88" s="37"/>
      <c r="ADI88" s="37"/>
      <c r="ADJ88" s="37"/>
      <c r="ADK88" s="37"/>
      <c r="ADL88" s="37"/>
      <c r="ADM88" s="37"/>
      <c r="ADN88" s="37"/>
      <c r="ADO88" s="37"/>
      <c r="ADP88" s="37"/>
      <c r="ADQ88" s="37"/>
      <c r="ADR88" s="37"/>
      <c r="ADS88" s="37"/>
      <c r="ADT88" s="37"/>
      <c r="ADU88" s="37"/>
      <c r="ADV88" s="37"/>
      <c r="ADW88" s="37"/>
      <c r="ADX88" s="37"/>
      <c r="ADY88" s="37"/>
      <c r="ADZ88" s="37"/>
      <c r="AEA88" s="37"/>
      <c r="AEB88" s="37"/>
      <c r="AEC88" s="37"/>
      <c r="AED88" s="37"/>
      <c r="AEE88" s="37"/>
      <c r="AEF88" s="37"/>
      <c r="AEG88" s="37"/>
      <c r="AEH88" s="37"/>
      <c r="AEI88" s="37"/>
      <c r="AEJ88" s="37"/>
      <c r="AEK88" s="37"/>
      <c r="AEL88" s="37"/>
      <c r="AEM88" s="37"/>
      <c r="AEN88" s="37"/>
      <c r="AEO88" s="37"/>
      <c r="AEP88" s="37"/>
      <c r="AEQ88" s="37"/>
      <c r="AER88" s="37"/>
      <c r="AES88" s="37"/>
      <c r="AET88" s="37"/>
      <c r="AEU88" s="37"/>
      <c r="AEV88" s="37"/>
      <c r="AEW88" s="37"/>
      <c r="AEX88" s="37"/>
      <c r="AEY88" s="37"/>
      <c r="AEZ88" s="37"/>
      <c r="AFA88" s="37"/>
      <c r="AFB88" s="37"/>
      <c r="AFC88" s="37"/>
      <c r="AFD88" s="37"/>
      <c r="AFE88" s="37"/>
      <c r="AFF88" s="37"/>
      <c r="AFG88" s="37"/>
      <c r="AFH88" s="37"/>
      <c r="AFI88" s="37"/>
      <c r="AFJ88" s="37"/>
      <c r="AFK88" s="37"/>
      <c r="AFL88" s="37"/>
      <c r="AFM88" s="37"/>
      <c r="AFN88" s="37"/>
      <c r="AFO88" s="37"/>
      <c r="AFP88" s="37"/>
      <c r="AFQ88" s="37"/>
      <c r="AFR88" s="37"/>
      <c r="AFS88" s="37"/>
      <c r="AFT88" s="37"/>
      <c r="AFU88" s="37"/>
      <c r="AFV88" s="37"/>
      <c r="AFW88" s="37"/>
      <c r="AFX88" s="37"/>
      <c r="AFY88" s="37"/>
      <c r="AFZ88" s="37"/>
      <c r="AGA88" s="37"/>
      <c r="AGB88" s="37"/>
      <c r="AGC88" s="37"/>
      <c r="AGD88" s="37"/>
      <c r="AGE88" s="37"/>
      <c r="AGF88" s="37"/>
      <c r="AGG88" s="37"/>
      <c r="AGH88" s="37"/>
      <c r="AGI88" s="37"/>
      <c r="AGJ88" s="37"/>
      <c r="AGK88" s="37"/>
      <c r="AGL88" s="37"/>
      <c r="AGM88" s="37"/>
      <c r="AGN88" s="37"/>
      <c r="AGO88" s="37"/>
      <c r="AGP88" s="37"/>
      <c r="AGQ88" s="37"/>
      <c r="AGR88" s="37"/>
      <c r="AGS88" s="37"/>
      <c r="AGT88" s="37"/>
      <c r="AGU88" s="37"/>
      <c r="AGV88" s="37"/>
      <c r="AGW88" s="37"/>
      <c r="AGX88" s="37"/>
      <c r="AGY88" s="37"/>
      <c r="AGZ88" s="37"/>
      <c r="AHA88" s="37"/>
      <c r="AHB88" s="37"/>
      <c r="AHC88" s="37"/>
      <c r="AHD88" s="37"/>
      <c r="AHE88" s="37"/>
      <c r="AHF88" s="37"/>
      <c r="AHG88" s="37"/>
      <c r="AHH88" s="37"/>
      <c r="AHI88" s="37"/>
      <c r="AHJ88" s="37"/>
      <c r="AHK88" s="37"/>
      <c r="AHL88" s="37"/>
      <c r="AHM88" s="37"/>
      <c r="AHN88" s="37"/>
      <c r="AHO88" s="37"/>
      <c r="AHP88" s="37"/>
      <c r="AHQ88" s="37"/>
      <c r="AHR88" s="37"/>
      <c r="AHS88" s="37"/>
      <c r="AHT88" s="37"/>
      <c r="AHU88" s="37"/>
      <c r="AHV88" s="37"/>
      <c r="AHW88" s="37"/>
      <c r="AHX88" s="37"/>
      <c r="AHY88" s="37"/>
      <c r="AHZ88" s="37"/>
      <c r="AIA88" s="37"/>
      <c r="AIB88" s="37"/>
      <c r="AIC88" s="37"/>
      <c r="AID88" s="37"/>
      <c r="AIE88" s="37"/>
      <c r="AIF88" s="37"/>
      <c r="AIG88" s="37"/>
      <c r="AIH88" s="37"/>
      <c r="AII88" s="37"/>
      <c r="AIJ88" s="37"/>
      <c r="AIK88" s="37"/>
      <c r="AIL88" s="37"/>
      <c r="AIM88" s="37"/>
      <c r="AIN88" s="37"/>
      <c r="AIO88" s="37"/>
      <c r="AIP88" s="37"/>
      <c r="AIQ88" s="37"/>
      <c r="AIR88" s="37"/>
      <c r="AIS88" s="37"/>
      <c r="AIT88" s="37"/>
      <c r="AIU88" s="37"/>
      <c r="AIV88" s="37"/>
      <c r="AIW88" s="37"/>
      <c r="AIX88" s="37"/>
      <c r="AIY88" s="37"/>
      <c r="AIZ88" s="37"/>
      <c r="AJA88" s="37"/>
      <c r="AJB88" s="37"/>
      <c r="AJC88" s="37"/>
      <c r="AJD88" s="37"/>
      <c r="AJE88" s="37"/>
      <c r="AJF88" s="37"/>
      <c r="AJG88" s="37"/>
      <c r="AJH88" s="37"/>
      <c r="AJI88" s="37"/>
      <c r="AJJ88" s="37"/>
      <c r="AJK88" s="37"/>
      <c r="AJL88" s="37"/>
      <c r="AJM88" s="37"/>
      <c r="AJN88" s="37"/>
      <c r="AJO88" s="37"/>
      <c r="AJP88" s="37"/>
      <c r="AJQ88" s="37"/>
      <c r="AJR88" s="37"/>
      <c r="AJS88" s="37"/>
      <c r="AJT88" s="37"/>
      <c r="AJU88" s="37"/>
      <c r="AJV88" s="37"/>
      <c r="AJW88" s="37"/>
      <c r="AJX88" s="37"/>
      <c r="AJY88" s="37"/>
      <c r="AJZ88" s="37"/>
      <c r="AKA88" s="37"/>
      <c r="AKB88" s="37"/>
      <c r="AKC88" s="37"/>
      <c r="AKD88" s="37"/>
      <c r="AKE88" s="37"/>
      <c r="AKF88" s="37"/>
      <c r="AKG88" s="37"/>
      <c r="AKH88" s="37"/>
      <c r="AKI88" s="37"/>
      <c r="AKJ88" s="37"/>
      <c r="AKK88" s="37"/>
      <c r="AKL88" s="37"/>
      <c r="AKM88" s="37"/>
      <c r="AKN88" s="37"/>
      <c r="AKO88" s="37"/>
      <c r="AKP88" s="37"/>
      <c r="AKQ88" s="37"/>
      <c r="AKR88" s="37"/>
      <c r="AKS88" s="37"/>
      <c r="AKT88" s="37"/>
      <c r="AKU88" s="37"/>
      <c r="AKV88" s="37"/>
      <c r="AKW88" s="37"/>
      <c r="AKX88" s="37"/>
      <c r="AKY88" s="37"/>
      <c r="AKZ88" s="37"/>
      <c r="ALA88" s="37"/>
      <c r="ALB88" s="37"/>
      <c r="ALC88" s="37"/>
      <c r="ALD88" s="37"/>
      <c r="ALE88" s="37"/>
      <c r="ALF88" s="37"/>
      <c r="ALG88" s="37"/>
      <c r="ALH88" s="37"/>
      <c r="ALI88" s="37"/>
      <c r="ALJ88" s="37"/>
      <c r="ALK88" s="37"/>
      <c r="ALL88" s="37"/>
      <c r="ALM88" s="37"/>
      <c r="ALN88" s="37"/>
      <c r="ALO88" s="37"/>
      <c r="ALP88" s="37"/>
      <c r="ALQ88" s="37"/>
      <c r="ALR88" s="37"/>
      <c r="ALS88" s="37"/>
      <c r="ALT88" s="37"/>
      <c r="ALU88" s="37"/>
      <c r="ALV88" s="37"/>
      <c r="ALW88" s="37"/>
      <c r="ALX88" s="37"/>
      <c r="ALY88" s="37"/>
      <c r="ALZ88" s="37"/>
      <c r="AMA88" s="37"/>
      <c r="AMB88" s="37"/>
      <c r="AMC88" s="37"/>
      <c r="AMD88" s="37"/>
      <c r="AME88" s="37"/>
      <c r="AMF88" s="37"/>
      <c r="AMG88" s="37"/>
      <c r="AMH88" s="37"/>
      <c r="AMI88" s="37"/>
      <c r="AMJ88" s="37"/>
      <c r="AMK88" s="37"/>
    </row>
    <row r="89" spans="1:1025" s="36" customFormat="1" ht="15" customHeight="1" x14ac:dyDescent="0.2">
      <c r="A89" s="47"/>
      <c r="B89" s="47"/>
      <c r="C89" s="47"/>
      <c r="D89" s="47"/>
      <c r="E89" s="38"/>
      <c r="F89" s="38"/>
      <c r="G89" s="273"/>
      <c r="H89" s="273"/>
      <c r="I89" s="273"/>
      <c r="J89" s="273"/>
      <c r="K89" s="41"/>
      <c r="L89" s="41"/>
      <c r="M89" s="39"/>
      <c r="N89" s="39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37"/>
      <c r="GH89" s="37"/>
      <c r="GI89" s="37"/>
      <c r="GJ89" s="37"/>
      <c r="GK89" s="37"/>
      <c r="GL89" s="37"/>
      <c r="GM89" s="37"/>
      <c r="GN89" s="37"/>
      <c r="GO89" s="37"/>
      <c r="GP89" s="37"/>
      <c r="GQ89" s="37"/>
      <c r="GR89" s="37"/>
      <c r="GS89" s="37"/>
      <c r="GT89" s="37"/>
      <c r="GU89" s="37"/>
      <c r="GV89" s="37"/>
      <c r="GW89" s="37"/>
      <c r="GX89" s="37"/>
      <c r="GY89" s="37"/>
      <c r="GZ89" s="37"/>
      <c r="HA89" s="37"/>
      <c r="HB89" s="37"/>
      <c r="HC89" s="37"/>
      <c r="HD89" s="37"/>
      <c r="HE89" s="37"/>
      <c r="HF89" s="37"/>
      <c r="HG89" s="37"/>
      <c r="HH89" s="37"/>
      <c r="HI89" s="37"/>
      <c r="HJ89" s="37"/>
      <c r="HK89" s="37"/>
      <c r="HL89" s="37"/>
      <c r="HM89" s="37"/>
      <c r="HN89" s="37"/>
      <c r="HO89" s="37"/>
      <c r="HP89" s="37"/>
      <c r="HQ89" s="37"/>
      <c r="HR89" s="37"/>
      <c r="HS89" s="37"/>
      <c r="HT89" s="37"/>
      <c r="HU89" s="37"/>
      <c r="HV89" s="37"/>
      <c r="HW89" s="37"/>
      <c r="HX89" s="37"/>
      <c r="HY89" s="37"/>
      <c r="HZ89" s="37"/>
      <c r="IA89" s="37"/>
      <c r="IB89" s="37"/>
      <c r="IC89" s="37"/>
      <c r="ID89" s="37"/>
      <c r="IE89" s="37"/>
      <c r="IF89" s="37"/>
      <c r="IG89" s="37"/>
      <c r="IH89" s="37"/>
      <c r="II89" s="37"/>
      <c r="IJ89" s="37"/>
      <c r="IK89" s="37"/>
      <c r="IL89" s="37"/>
      <c r="IM89" s="37"/>
      <c r="IN89" s="37"/>
      <c r="IO89" s="37"/>
      <c r="IP89" s="37"/>
      <c r="IQ89" s="37"/>
      <c r="IR89" s="37"/>
      <c r="IS89" s="37"/>
      <c r="IT89" s="37"/>
      <c r="IU89" s="37"/>
      <c r="IV89" s="37"/>
      <c r="IW89" s="37"/>
      <c r="IX89" s="37"/>
      <c r="IY89" s="37"/>
      <c r="IZ89" s="37"/>
      <c r="JA89" s="37"/>
      <c r="JB89" s="37"/>
      <c r="JC89" s="37"/>
      <c r="JD89" s="37"/>
      <c r="JE89" s="37"/>
      <c r="JF89" s="37"/>
      <c r="JG89" s="37"/>
      <c r="JH89" s="37"/>
      <c r="JI89" s="37"/>
      <c r="JJ89" s="37"/>
      <c r="JK89" s="37"/>
      <c r="JL89" s="37"/>
      <c r="JM89" s="37"/>
      <c r="JN89" s="37"/>
      <c r="JO89" s="37"/>
      <c r="JP89" s="37"/>
      <c r="JQ89" s="37"/>
      <c r="JR89" s="37"/>
      <c r="JS89" s="37"/>
      <c r="JT89" s="37"/>
      <c r="JU89" s="37"/>
      <c r="JV89" s="37"/>
      <c r="JW89" s="37"/>
      <c r="JX89" s="37"/>
      <c r="JY89" s="37"/>
      <c r="JZ89" s="37"/>
      <c r="KA89" s="37"/>
      <c r="KB89" s="37"/>
      <c r="KC89" s="37"/>
      <c r="KD89" s="37"/>
      <c r="KE89" s="37"/>
      <c r="KF89" s="37"/>
      <c r="KG89" s="37"/>
      <c r="KH89" s="37"/>
      <c r="KI89" s="37"/>
      <c r="KJ89" s="37"/>
      <c r="KK89" s="37"/>
      <c r="KL89" s="37"/>
      <c r="KM89" s="37"/>
      <c r="KN89" s="37"/>
      <c r="KO89" s="37"/>
      <c r="KP89" s="37"/>
      <c r="KQ89" s="37"/>
      <c r="KR89" s="37"/>
      <c r="KS89" s="37"/>
      <c r="KT89" s="37"/>
      <c r="KU89" s="37"/>
      <c r="KV89" s="37"/>
      <c r="KW89" s="37"/>
      <c r="KX89" s="37"/>
      <c r="KY89" s="37"/>
      <c r="KZ89" s="37"/>
      <c r="LA89" s="37"/>
      <c r="LB89" s="37"/>
      <c r="LC89" s="37"/>
      <c r="LD89" s="37"/>
      <c r="LE89" s="37"/>
      <c r="LF89" s="37"/>
      <c r="LG89" s="37"/>
      <c r="LH89" s="37"/>
      <c r="LI89" s="37"/>
      <c r="LJ89" s="37"/>
      <c r="LK89" s="37"/>
      <c r="LL89" s="37"/>
      <c r="LM89" s="37"/>
      <c r="LN89" s="37"/>
      <c r="LO89" s="37"/>
      <c r="LP89" s="37"/>
      <c r="LQ89" s="37"/>
      <c r="LR89" s="37"/>
      <c r="LS89" s="37"/>
      <c r="LT89" s="37"/>
      <c r="LU89" s="37"/>
      <c r="LV89" s="37"/>
      <c r="LW89" s="37"/>
      <c r="LX89" s="37"/>
      <c r="LY89" s="37"/>
      <c r="LZ89" s="37"/>
      <c r="MA89" s="37"/>
      <c r="MB89" s="37"/>
      <c r="MC89" s="37"/>
      <c r="MD89" s="37"/>
      <c r="ME89" s="37"/>
      <c r="MF89" s="37"/>
      <c r="MG89" s="37"/>
      <c r="MH89" s="37"/>
      <c r="MI89" s="37"/>
      <c r="MJ89" s="37"/>
      <c r="MK89" s="37"/>
      <c r="ML89" s="37"/>
      <c r="MM89" s="37"/>
      <c r="MN89" s="37"/>
      <c r="MO89" s="37"/>
      <c r="MP89" s="37"/>
      <c r="MQ89" s="37"/>
      <c r="MR89" s="37"/>
      <c r="MS89" s="37"/>
      <c r="MT89" s="37"/>
      <c r="MU89" s="37"/>
      <c r="MV89" s="37"/>
      <c r="MW89" s="37"/>
      <c r="MX89" s="37"/>
      <c r="MY89" s="37"/>
      <c r="MZ89" s="37"/>
      <c r="NA89" s="37"/>
      <c r="NB89" s="37"/>
      <c r="NC89" s="37"/>
      <c r="ND89" s="37"/>
      <c r="NE89" s="37"/>
      <c r="NF89" s="37"/>
      <c r="NG89" s="37"/>
      <c r="NH89" s="37"/>
      <c r="NI89" s="37"/>
      <c r="NJ89" s="37"/>
      <c r="NK89" s="37"/>
      <c r="NL89" s="37"/>
      <c r="NM89" s="37"/>
      <c r="NN89" s="37"/>
      <c r="NO89" s="37"/>
      <c r="NP89" s="37"/>
      <c r="NQ89" s="37"/>
      <c r="NR89" s="37"/>
      <c r="NS89" s="37"/>
      <c r="NT89" s="37"/>
      <c r="NU89" s="37"/>
      <c r="NV89" s="37"/>
      <c r="NW89" s="37"/>
      <c r="NX89" s="37"/>
      <c r="NY89" s="37"/>
      <c r="NZ89" s="37"/>
      <c r="OA89" s="37"/>
      <c r="OB89" s="37"/>
      <c r="OC89" s="37"/>
      <c r="OD89" s="37"/>
      <c r="OE89" s="37"/>
      <c r="OF89" s="37"/>
      <c r="OG89" s="37"/>
      <c r="OH89" s="37"/>
      <c r="OI89" s="37"/>
      <c r="OJ89" s="37"/>
      <c r="OK89" s="37"/>
      <c r="OL89" s="37"/>
      <c r="OM89" s="37"/>
      <c r="ON89" s="37"/>
      <c r="OO89" s="37"/>
      <c r="OP89" s="37"/>
      <c r="OQ89" s="37"/>
      <c r="OR89" s="37"/>
      <c r="OS89" s="37"/>
      <c r="OT89" s="37"/>
      <c r="OU89" s="37"/>
      <c r="OV89" s="37"/>
      <c r="OW89" s="37"/>
      <c r="OX89" s="37"/>
      <c r="OY89" s="37"/>
      <c r="OZ89" s="37"/>
      <c r="PA89" s="37"/>
      <c r="PB89" s="37"/>
      <c r="PC89" s="37"/>
      <c r="PD89" s="37"/>
      <c r="PE89" s="37"/>
      <c r="PF89" s="37"/>
      <c r="PG89" s="37"/>
      <c r="PH89" s="37"/>
      <c r="PI89" s="37"/>
      <c r="PJ89" s="37"/>
      <c r="PK89" s="37"/>
      <c r="PL89" s="37"/>
      <c r="PM89" s="37"/>
      <c r="PN89" s="37"/>
      <c r="PO89" s="37"/>
      <c r="PP89" s="37"/>
      <c r="PQ89" s="37"/>
      <c r="PR89" s="37"/>
      <c r="PS89" s="37"/>
      <c r="PT89" s="37"/>
      <c r="PU89" s="37"/>
      <c r="PV89" s="37"/>
      <c r="PW89" s="37"/>
      <c r="PX89" s="37"/>
      <c r="PY89" s="37"/>
      <c r="PZ89" s="37"/>
      <c r="QA89" s="37"/>
      <c r="QB89" s="37"/>
      <c r="QC89" s="37"/>
      <c r="QD89" s="37"/>
      <c r="QE89" s="37"/>
      <c r="QF89" s="37"/>
      <c r="QG89" s="37"/>
      <c r="QH89" s="37"/>
      <c r="QI89" s="37"/>
      <c r="QJ89" s="37"/>
      <c r="QK89" s="37"/>
      <c r="QL89" s="37"/>
      <c r="QM89" s="37"/>
      <c r="QN89" s="37"/>
      <c r="QO89" s="37"/>
      <c r="QP89" s="37"/>
      <c r="QQ89" s="37"/>
      <c r="QR89" s="37"/>
      <c r="QS89" s="37"/>
      <c r="QT89" s="37"/>
      <c r="QU89" s="37"/>
      <c r="QV89" s="37"/>
      <c r="QW89" s="37"/>
      <c r="QX89" s="37"/>
      <c r="QY89" s="37"/>
      <c r="QZ89" s="37"/>
      <c r="RA89" s="37"/>
      <c r="RB89" s="37"/>
      <c r="RC89" s="37"/>
      <c r="RD89" s="37"/>
      <c r="RE89" s="37"/>
      <c r="RF89" s="37"/>
      <c r="RG89" s="37"/>
      <c r="RH89" s="37"/>
      <c r="RI89" s="37"/>
      <c r="RJ89" s="37"/>
      <c r="RK89" s="37"/>
      <c r="RL89" s="37"/>
      <c r="RM89" s="37"/>
      <c r="RN89" s="37"/>
      <c r="RO89" s="37"/>
      <c r="RP89" s="37"/>
      <c r="RQ89" s="37"/>
      <c r="RR89" s="37"/>
      <c r="RS89" s="37"/>
      <c r="RT89" s="37"/>
      <c r="RU89" s="37"/>
      <c r="RV89" s="37"/>
      <c r="RW89" s="37"/>
      <c r="RX89" s="37"/>
      <c r="RY89" s="37"/>
      <c r="RZ89" s="37"/>
      <c r="SA89" s="37"/>
      <c r="SB89" s="37"/>
      <c r="SC89" s="37"/>
      <c r="SD89" s="37"/>
      <c r="SE89" s="37"/>
      <c r="SF89" s="37"/>
      <c r="SG89" s="37"/>
      <c r="SH89" s="37"/>
      <c r="SI89" s="37"/>
      <c r="SJ89" s="37"/>
      <c r="SK89" s="37"/>
      <c r="SL89" s="37"/>
      <c r="SM89" s="37"/>
      <c r="SN89" s="37"/>
      <c r="SO89" s="37"/>
      <c r="SP89" s="37"/>
      <c r="SQ89" s="37"/>
      <c r="SR89" s="37"/>
      <c r="SS89" s="37"/>
      <c r="ST89" s="37"/>
      <c r="SU89" s="37"/>
      <c r="SV89" s="37"/>
      <c r="SW89" s="37"/>
      <c r="SX89" s="37"/>
      <c r="SY89" s="37"/>
      <c r="SZ89" s="37"/>
      <c r="TA89" s="37"/>
      <c r="TB89" s="37"/>
      <c r="TC89" s="37"/>
      <c r="TD89" s="37"/>
      <c r="TE89" s="37"/>
      <c r="TF89" s="37"/>
      <c r="TG89" s="37"/>
      <c r="TH89" s="37"/>
      <c r="TI89" s="37"/>
      <c r="TJ89" s="37"/>
      <c r="TK89" s="37"/>
      <c r="TL89" s="37"/>
      <c r="TM89" s="37"/>
      <c r="TN89" s="37"/>
      <c r="TO89" s="37"/>
      <c r="TP89" s="37"/>
      <c r="TQ89" s="37"/>
      <c r="TR89" s="37"/>
      <c r="TS89" s="37"/>
      <c r="TT89" s="37"/>
      <c r="TU89" s="37"/>
      <c r="TV89" s="37"/>
      <c r="TW89" s="37"/>
      <c r="TX89" s="37"/>
      <c r="TY89" s="37"/>
      <c r="TZ89" s="37"/>
      <c r="UA89" s="37"/>
      <c r="UB89" s="37"/>
      <c r="UC89" s="37"/>
      <c r="UD89" s="37"/>
      <c r="UE89" s="37"/>
      <c r="UF89" s="37"/>
      <c r="UG89" s="37"/>
      <c r="UH89" s="37"/>
      <c r="UI89" s="37"/>
      <c r="UJ89" s="37"/>
      <c r="UK89" s="37"/>
      <c r="UL89" s="37"/>
      <c r="UM89" s="37"/>
      <c r="UN89" s="37"/>
      <c r="UO89" s="37"/>
      <c r="UP89" s="37"/>
      <c r="UQ89" s="37"/>
      <c r="UR89" s="37"/>
      <c r="US89" s="37"/>
      <c r="UT89" s="37"/>
      <c r="UU89" s="37"/>
      <c r="UV89" s="37"/>
      <c r="UW89" s="37"/>
      <c r="UX89" s="37"/>
      <c r="UY89" s="37"/>
      <c r="UZ89" s="37"/>
      <c r="VA89" s="37"/>
      <c r="VB89" s="37"/>
      <c r="VC89" s="37"/>
      <c r="VD89" s="37"/>
      <c r="VE89" s="37"/>
      <c r="VF89" s="37"/>
      <c r="VG89" s="37"/>
      <c r="VH89" s="37"/>
      <c r="VI89" s="37"/>
      <c r="VJ89" s="37"/>
      <c r="VK89" s="37"/>
      <c r="VL89" s="37"/>
      <c r="VM89" s="37"/>
      <c r="VN89" s="37"/>
      <c r="VO89" s="37"/>
      <c r="VP89" s="37"/>
      <c r="VQ89" s="37"/>
      <c r="VR89" s="37"/>
      <c r="VS89" s="37"/>
      <c r="VT89" s="37"/>
      <c r="VU89" s="37"/>
      <c r="VV89" s="37"/>
      <c r="VW89" s="37"/>
      <c r="VX89" s="37"/>
      <c r="VY89" s="37"/>
      <c r="VZ89" s="37"/>
      <c r="WA89" s="37"/>
      <c r="WB89" s="37"/>
      <c r="WC89" s="37"/>
      <c r="WD89" s="37"/>
      <c r="WE89" s="37"/>
      <c r="WF89" s="37"/>
      <c r="WG89" s="37"/>
      <c r="WH89" s="37"/>
      <c r="WI89" s="37"/>
      <c r="WJ89" s="37"/>
      <c r="WK89" s="37"/>
      <c r="WL89" s="37"/>
      <c r="WM89" s="37"/>
      <c r="WN89" s="37"/>
      <c r="WO89" s="37"/>
      <c r="WP89" s="37"/>
      <c r="WQ89" s="37"/>
      <c r="WR89" s="37"/>
      <c r="WS89" s="37"/>
      <c r="WT89" s="37"/>
      <c r="WU89" s="37"/>
      <c r="WV89" s="37"/>
      <c r="WW89" s="37"/>
      <c r="WX89" s="37"/>
      <c r="WY89" s="37"/>
      <c r="WZ89" s="37"/>
      <c r="XA89" s="37"/>
      <c r="XB89" s="37"/>
      <c r="XC89" s="37"/>
      <c r="XD89" s="37"/>
      <c r="XE89" s="37"/>
      <c r="XF89" s="37"/>
      <c r="XG89" s="37"/>
      <c r="XH89" s="37"/>
      <c r="XI89" s="37"/>
      <c r="XJ89" s="37"/>
      <c r="XK89" s="37"/>
      <c r="XL89" s="37"/>
      <c r="XM89" s="37"/>
      <c r="XN89" s="37"/>
      <c r="XO89" s="37"/>
      <c r="XP89" s="37"/>
      <c r="XQ89" s="37"/>
      <c r="XR89" s="37"/>
      <c r="XS89" s="37"/>
      <c r="XT89" s="37"/>
      <c r="XU89" s="37"/>
      <c r="XV89" s="37"/>
      <c r="XW89" s="37"/>
      <c r="XX89" s="37"/>
      <c r="XY89" s="37"/>
      <c r="XZ89" s="37"/>
      <c r="YA89" s="37"/>
      <c r="YB89" s="37"/>
      <c r="YC89" s="37"/>
      <c r="YD89" s="37"/>
      <c r="YE89" s="37"/>
      <c r="YF89" s="37"/>
      <c r="YG89" s="37"/>
      <c r="YH89" s="37"/>
      <c r="YI89" s="37"/>
      <c r="YJ89" s="37"/>
      <c r="YK89" s="37"/>
      <c r="YL89" s="37"/>
      <c r="YM89" s="37"/>
      <c r="YN89" s="37"/>
      <c r="YO89" s="37"/>
      <c r="YP89" s="37"/>
      <c r="YQ89" s="37"/>
      <c r="YR89" s="37"/>
      <c r="YS89" s="37"/>
      <c r="YT89" s="37"/>
      <c r="YU89" s="37"/>
      <c r="YV89" s="37"/>
      <c r="YW89" s="37"/>
      <c r="YX89" s="37"/>
      <c r="YY89" s="37"/>
      <c r="YZ89" s="37"/>
      <c r="ZA89" s="37"/>
      <c r="ZB89" s="37"/>
      <c r="ZC89" s="37"/>
      <c r="ZD89" s="37"/>
      <c r="ZE89" s="37"/>
      <c r="ZF89" s="37"/>
      <c r="ZG89" s="37"/>
      <c r="ZH89" s="37"/>
      <c r="ZI89" s="37"/>
      <c r="ZJ89" s="37"/>
      <c r="ZK89" s="37"/>
      <c r="ZL89" s="37"/>
      <c r="ZM89" s="37"/>
      <c r="ZN89" s="37"/>
      <c r="ZO89" s="37"/>
      <c r="ZP89" s="37"/>
      <c r="ZQ89" s="37"/>
      <c r="ZR89" s="37"/>
      <c r="ZS89" s="37"/>
      <c r="ZT89" s="37"/>
      <c r="ZU89" s="37"/>
      <c r="ZV89" s="37"/>
      <c r="ZW89" s="37"/>
      <c r="ZX89" s="37"/>
      <c r="ZY89" s="37"/>
      <c r="ZZ89" s="37"/>
      <c r="AAA89" s="37"/>
      <c r="AAB89" s="37"/>
      <c r="AAC89" s="37"/>
      <c r="AAD89" s="37"/>
      <c r="AAE89" s="37"/>
      <c r="AAF89" s="37"/>
      <c r="AAG89" s="37"/>
      <c r="AAH89" s="37"/>
      <c r="AAI89" s="37"/>
      <c r="AAJ89" s="37"/>
      <c r="AAK89" s="37"/>
      <c r="AAL89" s="37"/>
      <c r="AAM89" s="37"/>
      <c r="AAN89" s="37"/>
      <c r="AAO89" s="37"/>
      <c r="AAP89" s="37"/>
      <c r="AAQ89" s="37"/>
      <c r="AAR89" s="37"/>
      <c r="AAS89" s="37"/>
      <c r="AAT89" s="37"/>
      <c r="AAU89" s="37"/>
      <c r="AAV89" s="37"/>
      <c r="AAW89" s="37"/>
      <c r="AAX89" s="37"/>
      <c r="AAY89" s="37"/>
      <c r="AAZ89" s="37"/>
      <c r="ABA89" s="37"/>
      <c r="ABB89" s="37"/>
      <c r="ABC89" s="37"/>
      <c r="ABD89" s="37"/>
      <c r="ABE89" s="37"/>
      <c r="ABF89" s="37"/>
      <c r="ABG89" s="37"/>
      <c r="ABH89" s="37"/>
      <c r="ABI89" s="37"/>
      <c r="ABJ89" s="37"/>
      <c r="ABK89" s="37"/>
      <c r="ABL89" s="37"/>
      <c r="ABM89" s="37"/>
      <c r="ABN89" s="37"/>
      <c r="ABO89" s="37"/>
      <c r="ABP89" s="37"/>
      <c r="ABQ89" s="37"/>
      <c r="ABR89" s="37"/>
      <c r="ABS89" s="37"/>
      <c r="ABT89" s="37"/>
      <c r="ABU89" s="37"/>
      <c r="ABV89" s="37"/>
      <c r="ABW89" s="37"/>
      <c r="ABX89" s="37"/>
      <c r="ABY89" s="37"/>
      <c r="ABZ89" s="37"/>
      <c r="ACA89" s="37"/>
      <c r="ACB89" s="37"/>
      <c r="ACC89" s="37"/>
      <c r="ACD89" s="37"/>
      <c r="ACE89" s="37"/>
      <c r="ACF89" s="37"/>
      <c r="ACG89" s="37"/>
      <c r="ACH89" s="37"/>
      <c r="ACI89" s="37"/>
      <c r="ACJ89" s="37"/>
      <c r="ACK89" s="37"/>
      <c r="ACL89" s="37"/>
      <c r="ACM89" s="37"/>
      <c r="ACN89" s="37"/>
      <c r="ACO89" s="37"/>
      <c r="ACP89" s="37"/>
      <c r="ACQ89" s="37"/>
      <c r="ACR89" s="37"/>
      <c r="ACS89" s="37"/>
      <c r="ACT89" s="37"/>
      <c r="ACU89" s="37"/>
      <c r="ACV89" s="37"/>
      <c r="ACW89" s="37"/>
      <c r="ACX89" s="37"/>
      <c r="ACY89" s="37"/>
      <c r="ACZ89" s="37"/>
      <c r="ADA89" s="37"/>
      <c r="ADB89" s="37"/>
      <c r="ADC89" s="37"/>
      <c r="ADD89" s="37"/>
      <c r="ADE89" s="37"/>
      <c r="ADF89" s="37"/>
      <c r="ADG89" s="37"/>
      <c r="ADH89" s="37"/>
      <c r="ADI89" s="37"/>
      <c r="ADJ89" s="37"/>
      <c r="ADK89" s="37"/>
      <c r="ADL89" s="37"/>
      <c r="ADM89" s="37"/>
      <c r="ADN89" s="37"/>
      <c r="ADO89" s="37"/>
      <c r="ADP89" s="37"/>
      <c r="ADQ89" s="37"/>
      <c r="ADR89" s="37"/>
      <c r="ADS89" s="37"/>
      <c r="ADT89" s="37"/>
      <c r="ADU89" s="37"/>
      <c r="ADV89" s="37"/>
      <c r="ADW89" s="37"/>
      <c r="ADX89" s="37"/>
      <c r="ADY89" s="37"/>
      <c r="ADZ89" s="37"/>
      <c r="AEA89" s="37"/>
      <c r="AEB89" s="37"/>
      <c r="AEC89" s="37"/>
      <c r="AED89" s="37"/>
      <c r="AEE89" s="37"/>
      <c r="AEF89" s="37"/>
      <c r="AEG89" s="37"/>
      <c r="AEH89" s="37"/>
      <c r="AEI89" s="37"/>
      <c r="AEJ89" s="37"/>
      <c r="AEK89" s="37"/>
      <c r="AEL89" s="37"/>
      <c r="AEM89" s="37"/>
      <c r="AEN89" s="37"/>
      <c r="AEO89" s="37"/>
      <c r="AEP89" s="37"/>
      <c r="AEQ89" s="37"/>
      <c r="AER89" s="37"/>
      <c r="AES89" s="37"/>
      <c r="AET89" s="37"/>
      <c r="AEU89" s="37"/>
      <c r="AEV89" s="37"/>
      <c r="AEW89" s="37"/>
      <c r="AEX89" s="37"/>
      <c r="AEY89" s="37"/>
      <c r="AEZ89" s="37"/>
      <c r="AFA89" s="37"/>
      <c r="AFB89" s="37"/>
      <c r="AFC89" s="37"/>
      <c r="AFD89" s="37"/>
      <c r="AFE89" s="37"/>
      <c r="AFF89" s="37"/>
      <c r="AFG89" s="37"/>
      <c r="AFH89" s="37"/>
      <c r="AFI89" s="37"/>
      <c r="AFJ89" s="37"/>
      <c r="AFK89" s="37"/>
      <c r="AFL89" s="37"/>
      <c r="AFM89" s="37"/>
      <c r="AFN89" s="37"/>
      <c r="AFO89" s="37"/>
      <c r="AFP89" s="37"/>
      <c r="AFQ89" s="37"/>
      <c r="AFR89" s="37"/>
      <c r="AFS89" s="37"/>
      <c r="AFT89" s="37"/>
      <c r="AFU89" s="37"/>
      <c r="AFV89" s="37"/>
      <c r="AFW89" s="37"/>
      <c r="AFX89" s="37"/>
      <c r="AFY89" s="37"/>
      <c r="AFZ89" s="37"/>
      <c r="AGA89" s="37"/>
      <c r="AGB89" s="37"/>
      <c r="AGC89" s="37"/>
      <c r="AGD89" s="37"/>
      <c r="AGE89" s="37"/>
      <c r="AGF89" s="37"/>
      <c r="AGG89" s="37"/>
      <c r="AGH89" s="37"/>
      <c r="AGI89" s="37"/>
      <c r="AGJ89" s="37"/>
      <c r="AGK89" s="37"/>
      <c r="AGL89" s="37"/>
      <c r="AGM89" s="37"/>
      <c r="AGN89" s="37"/>
      <c r="AGO89" s="37"/>
      <c r="AGP89" s="37"/>
      <c r="AGQ89" s="37"/>
      <c r="AGR89" s="37"/>
      <c r="AGS89" s="37"/>
      <c r="AGT89" s="37"/>
      <c r="AGU89" s="37"/>
      <c r="AGV89" s="37"/>
      <c r="AGW89" s="37"/>
      <c r="AGX89" s="37"/>
      <c r="AGY89" s="37"/>
      <c r="AGZ89" s="37"/>
      <c r="AHA89" s="37"/>
      <c r="AHB89" s="37"/>
      <c r="AHC89" s="37"/>
      <c r="AHD89" s="37"/>
      <c r="AHE89" s="37"/>
      <c r="AHF89" s="37"/>
      <c r="AHG89" s="37"/>
      <c r="AHH89" s="37"/>
      <c r="AHI89" s="37"/>
      <c r="AHJ89" s="37"/>
      <c r="AHK89" s="37"/>
      <c r="AHL89" s="37"/>
      <c r="AHM89" s="37"/>
      <c r="AHN89" s="37"/>
      <c r="AHO89" s="37"/>
      <c r="AHP89" s="37"/>
      <c r="AHQ89" s="37"/>
      <c r="AHR89" s="37"/>
      <c r="AHS89" s="37"/>
      <c r="AHT89" s="37"/>
      <c r="AHU89" s="37"/>
      <c r="AHV89" s="37"/>
      <c r="AHW89" s="37"/>
      <c r="AHX89" s="37"/>
      <c r="AHY89" s="37"/>
      <c r="AHZ89" s="37"/>
      <c r="AIA89" s="37"/>
      <c r="AIB89" s="37"/>
      <c r="AIC89" s="37"/>
      <c r="AID89" s="37"/>
      <c r="AIE89" s="37"/>
      <c r="AIF89" s="37"/>
      <c r="AIG89" s="37"/>
      <c r="AIH89" s="37"/>
      <c r="AII89" s="37"/>
      <c r="AIJ89" s="37"/>
      <c r="AIK89" s="37"/>
      <c r="AIL89" s="37"/>
      <c r="AIM89" s="37"/>
      <c r="AIN89" s="37"/>
      <c r="AIO89" s="37"/>
      <c r="AIP89" s="37"/>
      <c r="AIQ89" s="37"/>
      <c r="AIR89" s="37"/>
      <c r="AIS89" s="37"/>
      <c r="AIT89" s="37"/>
      <c r="AIU89" s="37"/>
      <c r="AIV89" s="37"/>
      <c r="AIW89" s="37"/>
      <c r="AIX89" s="37"/>
      <c r="AIY89" s="37"/>
      <c r="AIZ89" s="37"/>
      <c r="AJA89" s="37"/>
      <c r="AJB89" s="37"/>
      <c r="AJC89" s="37"/>
      <c r="AJD89" s="37"/>
      <c r="AJE89" s="37"/>
      <c r="AJF89" s="37"/>
      <c r="AJG89" s="37"/>
      <c r="AJH89" s="37"/>
      <c r="AJI89" s="37"/>
      <c r="AJJ89" s="37"/>
      <c r="AJK89" s="37"/>
      <c r="AJL89" s="37"/>
      <c r="AJM89" s="37"/>
      <c r="AJN89" s="37"/>
      <c r="AJO89" s="37"/>
      <c r="AJP89" s="37"/>
      <c r="AJQ89" s="37"/>
      <c r="AJR89" s="37"/>
      <c r="AJS89" s="37"/>
      <c r="AJT89" s="37"/>
      <c r="AJU89" s="37"/>
      <c r="AJV89" s="37"/>
      <c r="AJW89" s="37"/>
      <c r="AJX89" s="37"/>
      <c r="AJY89" s="37"/>
      <c r="AJZ89" s="37"/>
      <c r="AKA89" s="37"/>
      <c r="AKB89" s="37"/>
      <c r="AKC89" s="37"/>
      <c r="AKD89" s="37"/>
      <c r="AKE89" s="37"/>
      <c r="AKF89" s="37"/>
      <c r="AKG89" s="37"/>
      <c r="AKH89" s="37"/>
      <c r="AKI89" s="37"/>
      <c r="AKJ89" s="37"/>
      <c r="AKK89" s="37"/>
      <c r="AKL89" s="37"/>
      <c r="AKM89" s="37"/>
      <c r="AKN89" s="37"/>
      <c r="AKO89" s="37"/>
      <c r="AKP89" s="37"/>
      <c r="AKQ89" s="37"/>
      <c r="AKR89" s="37"/>
      <c r="AKS89" s="37"/>
      <c r="AKT89" s="37"/>
      <c r="AKU89" s="37"/>
      <c r="AKV89" s="37"/>
      <c r="AKW89" s="37"/>
      <c r="AKX89" s="37"/>
      <c r="AKY89" s="37"/>
      <c r="AKZ89" s="37"/>
      <c r="ALA89" s="37"/>
      <c r="ALB89" s="37"/>
      <c r="ALC89" s="37"/>
      <c r="ALD89" s="37"/>
      <c r="ALE89" s="37"/>
      <c r="ALF89" s="37"/>
      <c r="ALG89" s="37"/>
      <c r="ALH89" s="37"/>
      <c r="ALI89" s="37"/>
      <c r="ALJ89" s="37"/>
      <c r="ALK89" s="37"/>
      <c r="ALL89" s="37"/>
      <c r="ALM89" s="37"/>
      <c r="ALN89" s="37"/>
      <c r="ALO89" s="37"/>
      <c r="ALP89" s="37"/>
      <c r="ALQ89" s="37"/>
      <c r="ALR89" s="37"/>
      <c r="ALS89" s="37"/>
      <c r="ALT89" s="37"/>
      <c r="ALU89" s="37"/>
      <c r="ALV89" s="37"/>
      <c r="ALW89" s="37"/>
      <c r="ALX89" s="37"/>
      <c r="ALY89" s="37"/>
      <c r="ALZ89" s="37"/>
      <c r="AMA89" s="37"/>
      <c r="AMB89" s="37"/>
      <c r="AMC89" s="37"/>
      <c r="AMD89" s="37"/>
      <c r="AME89" s="37"/>
      <c r="AMF89" s="37"/>
      <c r="AMG89" s="37"/>
      <c r="AMH89" s="37"/>
      <c r="AMI89" s="37"/>
      <c r="AMJ89" s="37"/>
      <c r="AMK89" s="37"/>
    </row>
    <row r="90" spans="1:1025" s="36" customFormat="1" x14ac:dyDescent="0.2">
      <c r="A90" s="47"/>
      <c r="B90" s="47"/>
      <c r="C90" s="47"/>
      <c r="D90" s="47"/>
      <c r="E90" s="38"/>
      <c r="F90" s="38"/>
      <c r="G90" s="47"/>
      <c r="H90" s="47"/>
      <c r="I90" s="47"/>
      <c r="J90" s="47"/>
      <c r="K90" s="38"/>
      <c r="L90" s="38"/>
      <c r="M90" s="39"/>
      <c r="N90" s="39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7"/>
      <c r="GM90" s="37"/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7"/>
      <c r="HB90" s="37"/>
      <c r="HC90" s="37"/>
      <c r="HD90" s="37"/>
      <c r="HE90" s="37"/>
      <c r="HF90" s="37"/>
      <c r="HG90" s="37"/>
      <c r="HH90" s="37"/>
      <c r="HI90" s="37"/>
      <c r="HJ90" s="37"/>
      <c r="HK90" s="37"/>
      <c r="HL90" s="37"/>
      <c r="HM90" s="37"/>
      <c r="HN90" s="37"/>
      <c r="HO90" s="37"/>
      <c r="HP90" s="37"/>
      <c r="HQ90" s="37"/>
      <c r="HR90" s="37"/>
      <c r="HS90" s="37"/>
      <c r="HT90" s="37"/>
      <c r="HU90" s="37"/>
      <c r="HV90" s="37"/>
      <c r="HW90" s="37"/>
      <c r="HX90" s="37"/>
      <c r="HY90" s="37"/>
      <c r="HZ90" s="37"/>
      <c r="IA90" s="37"/>
      <c r="IB90" s="37"/>
      <c r="IC90" s="37"/>
      <c r="ID90" s="37"/>
      <c r="IE90" s="37"/>
      <c r="IF90" s="37"/>
      <c r="IG90" s="37"/>
      <c r="IH90" s="37"/>
      <c r="II90" s="37"/>
      <c r="IJ90" s="37"/>
      <c r="IK90" s="37"/>
      <c r="IL90" s="37"/>
      <c r="IM90" s="37"/>
      <c r="IN90" s="37"/>
      <c r="IO90" s="37"/>
      <c r="IP90" s="37"/>
      <c r="IQ90" s="37"/>
      <c r="IR90" s="37"/>
      <c r="IS90" s="37"/>
      <c r="IT90" s="37"/>
      <c r="IU90" s="37"/>
      <c r="IV90" s="37"/>
      <c r="IW90" s="37"/>
      <c r="IX90" s="37"/>
      <c r="IY90" s="37"/>
      <c r="IZ90" s="37"/>
      <c r="JA90" s="37"/>
      <c r="JB90" s="37"/>
      <c r="JC90" s="37"/>
      <c r="JD90" s="37"/>
      <c r="JE90" s="37"/>
      <c r="JF90" s="37"/>
      <c r="JG90" s="37"/>
      <c r="JH90" s="37"/>
      <c r="JI90" s="37"/>
      <c r="JJ90" s="37"/>
      <c r="JK90" s="37"/>
      <c r="JL90" s="37"/>
      <c r="JM90" s="37"/>
      <c r="JN90" s="37"/>
      <c r="JO90" s="37"/>
      <c r="JP90" s="37"/>
      <c r="JQ90" s="37"/>
      <c r="JR90" s="37"/>
      <c r="JS90" s="37"/>
      <c r="JT90" s="37"/>
      <c r="JU90" s="37"/>
      <c r="JV90" s="37"/>
      <c r="JW90" s="37"/>
      <c r="JX90" s="37"/>
      <c r="JY90" s="37"/>
      <c r="JZ90" s="37"/>
      <c r="KA90" s="37"/>
      <c r="KB90" s="37"/>
      <c r="KC90" s="37"/>
      <c r="KD90" s="37"/>
      <c r="KE90" s="37"/>
      <c r="KF90" s="37"/>
      <c r="KG90" s="37"/>
      <c r="KH90" s="37"/>
      <c r="KI90" s="37"/>
      <c r="KJ90" s="37"/>
      <c r="KK90" s="37"/>
      <c r="KL90" s="37"/>
      <c r="KM90" s="37"/>
      <c r="KN90" s="37"/>
      <c r="KO90" s="37"/>
      <c r="KP90" s="37"/>
      <c r="KQ90" s="37"/>
      <c r="KR90" s="37"/>
      <c r="KS90" s="37"/>
      <c r="KT90" s="37"/>
      <c r="KU90" s="37"/>
      <c r="KV90" s="37"/>
      <c r="KW90" s="37"/>
      <c r="KX90" s="37"/>
      <c r="KY90" s="37"/>
      <c r="KZ90" s="37"/>
      <c r="LA90" s="37"/>
      <c r="LB90" s="37"/>
      <c r="LC90" s="37"/>
      <c r="LD90" s="37"/>
      <c r="LE90" s="37"/>
      <c r="LF90" s="37"/>
      <c r="LG90" s="37"/>
      <c r="LH90" s="37"/>
      <c r="LI90" s="37"/>
      <c r="LJ90" s="37"/>
      <c r="LK90" s="37"/>
      <c r="LL90" s="37"/>
      <c r="LM90" s="37"/>
      <c r="LN90" s="37"/>
      <c r="LO90" s="37"/>
      <c r="LP90" s="37"/>
      <c r="LQ90" s="37"/>
      <c r="LR90" s="37"/>
      <c r="LS90" s="37"/>
      <c r="LT90" s="37"/>
      <c r="LU90" s="37"/>
      <c r="LV90" s="37"/>
      <c r="LW90" s="37"/>
      <c r="LX90" s="37"/>
      <c r="LY90" s="37"/>
      <c r="LZ90" s="37"/>
      <c r="MA90" s="37"/>
      <c r="MB90" s="37"/>
      <c r="MC90" s="37"/>
      <c r="MD90" s="37"/>
      <c r="ME90" s="37"/>
      <c r="MF90" s="37"/>
      <c r="MG90" s="37"/>
      <c r="MH90" s="37"/>
      <c r="MI90" s="37"/>
      <c r="MJ90" s="37"/>
      <c r="MK90" s="37"/>
      <c r="ML90" s="37"/>
      <c r="MM90" s="37"/>
      <c r="MN90" s="37"/>
      <c r="MO90" s="37"/>
      <c r="MP90" s="37"/>
      <c r="MQ90" s="37"/>
      <c r="MR90" s="37"/>
      <c r="MS90" s="37"/>
      <c r="MT90" s="37"/>
      <c r="MU90" s="37"/>
      <c r="MV90" s="37"/>
      <c r="MW90" s="37"/>
      <c r="MX90" s="37"/>
      <c r="MY90" s="37"/>
      <c r="MZ90" s="37"/>
      <c r="NA90" s="37"/>
      <c r="NB90" s="37"/>
      <c r="NC90" s="37"/>
      <c r="ND90" s="37"/>
      <c r="NE90" s="37"/>
      <c r="NF90" s="37"/>
      <c r="NG90" s="37"/>
      <c r="NH90" s="37"/>
      <c r="NI90" s="37"/>
      <c r="NJ90" s="37"/>
      <c r="NK90" s="37"/>
      <c r="NL90" s="37"/>
      <c r="NM90" s="37"/>
      <c r="NN90" s="37"/>
      <c r="NO90" s="37"/>
      <c r="NP90" s="37"/>
      <c r="NQ90" s="37"/>
      <c r="NR90" s="37"/>
      <c r="NS90" s="37"/>
      <c r="NT90" s="37"/>
      <c r="NU90" s="37"/>
      <c r="NV90" s="37"/>
      <c r="NW90" s="37"/>
      <c r="NX90" s="37"/>
      <c r="NY90" s="37"/>
      <c r="NZ90" s="37"/>
      <c r="OA90" s="37"/>
      <c r="OB90" s="37"/>
      <c r="OC90" s="37"/>
      <c r="OD90" s="37"/>
      <c r="OE90" s="37"/>
      <c r="OF90" s="37"/>
      <c r="OG90" s="37"/>
      <c r="OH90" s="37"/>
      <c r="OI90" s="37"/>
      <c r="OJ90" s="37"/>
      <c r="OK90" s="37"/>
      <c r="OL90" s="37"/>
      <c r="OM90" s="37"/>
      <c r="ON90" s="37"/>
      <c r="OO90" s="37"/>
      <c r="OP90" s="37"/>
      <c r="OQ90" s="37"/>
      <c r="OR90" s="37"/>
      <c r="OS90" s="37"/>
      <c r="OT90" s="37"/>
      <c r="OU90" s="37"/>
      <c r="OV90" s="37"/>
      <c r="OW90" s="37"/>
      <c r="OX90" s="37"/>
      <c r="OY90" s="37"/>
      <c r="OZ90" s="37"/>
      <c r="PA90" s="37"/>
      <c r="PB90" s="37"/>
      <c r="PC90" s="37"/>
      <c r="PD90" s="37"/>
      <c r="PE90" s="37"/>
      <c r="PF90" s="37"/>
      <c r="PG90" s="37"/>
      <c r="PH90" s="37"/>
      <c r="PI90" s="37"/>
      <c r="PJ90" s="37"/>
      <c r="PK90" s="37"/>
      <c r="PL90" s="37"/>
      <c r="PM90" s="37"/>
      <c r="PN90" s="37"/>
      <c r="PO90" s="37"/>
      <c r="PP90" s="37"/>
      <c r="PQ90" s="37"/>
      <c r="PR90" s="37"/>
      <c r="PS90" s="37"/>
      <c r="PT90" s="37"/>
      <c r="PU90" s="37"/>
      <c r="PV90" s="37"/>
      <c r="PW90" s="37"/>
      <c r="PX90" s="37"/>
      <c r="PY90" s="37"/>
      <c r="PZ90" s="37"/>
      <c r="QA90" s="37"/>
      <c r="QB90" s="37"/>
      <c r="QC90" s="37"/>
      <c r="QD90" s="37"/>
      <c r="QE90" s="37"/>
      <c r="QF90" s="37"/>
      <c r="QG90" s="37"/>
      <c r="QH90" s="37"/>
      <c r="QI90" s="37"/>
      <c r="QJ90" s="37"/>
      <c r="QK90" s="37"/>
      <c r="QL90" s="37"/>
      <c r="QM90" s="37"/>
      <c r="QN90" s="37"/>
      <c r="QO90" s="37"/>
      <c r="QP90" s="37"/>
      <c r="QQ90" s="37"/>
      <c r="QR90" s="37"/>
      <c r="QS90" s="37"/>
      <c r="QT90" s="37"/>
      <c r="QU90" s="37"/>
      <c r="QV90" s="37"/>
      <c r="QW90" s="37"/>
      <c r="QX90" s="37"/>
      <c r="QY90" s="37"/>
      <c r="QZ90" s="37"/>
      <c r="RA90" s="37"/>
      <c r="RB90" s="37"/>
      <c r="RC90" s="37"/>
      <c r="RD90" s="37"/>
      <c r="RE90" s="37"/>
      <c r="RF90" s="37"/>
      <c r="RG90" s="37"/>
      <c r="RH90" s="37"/>
      <c r="RI90" s="37"/>
      <c r="RJ90" s="37"/>
      <c r="RK90" s="37"/>
      <c r="RL90" s="37"/>
      <c r="RM90" s="37"/>
      <c r="RN90" s="37"/>
      <c r="RO90" s="37"/>
      <c r="RP90" s="37"/>
      <c r="RQ90" s="37"/>
      <c r="RR90" s="37"/>
      <c r="RS90" s="37"/>
      <c r="RT90" s="37"/>
      <c r="RU90" s="37"/>
      <c r="RV90" s="37"/>
      <c r="RW90" s="37"/>
      <c r="RX90" s="37"/>
      <c r="RY90" s="37"/>
      <c r="RZ90" s="37"/>
      <c r="SA90" s="37"/>
      <c r="SB90" s="37"/>
      <c r="SC90" s="37"/>
      <c r="SD90" s="37"/>
      <c r="SE90" s="37"/>
      <c r="SF90" s="37"/>
      <c r="SG90" s="37"/>
      <c r="SH90" s="37"/>
      <c r="SI90" s="37"/>
      <c r="SJ90" s="37"/>
      <c r="SK90" s="37"/>
      <c r="SL90" s="37"/>
      <c r="SM90" s="37"/>
      <c r="SN90" s="37"/>
      <c r="SO90" s="37"/>
      <c r="SP90" s="37"/>
      <c r="SQ90" s="37"/>
      <c r="SR90" s="37"/>
      <c r="SS90" s="37"/>
      <c r="ST90" s="37"/>
      <c r="SU90" s="37"/>
      <c r="SV90" s="37"/>
      <c r="SW90" s="37"/>
      <c r="SX90" s="37"/>
      <c r="SY90" s="37"/>
      <c r="SZ90" s="37"/>
      <c r="TA90" s="37"/>
      <c r="TB90" s="37"/>
      <c r="TC90" s="37"/>
      <c r="TD90" s="37"/>
      <c r="TE90" s="37"/>
      <c r="TF90" s="37"/>
      <c r="TG90" s="37"/>
      <c r="TH90" s="37"/>
      <c r="TI90" s="37"/>
      <c r="TJ90" s="37"/>
      <c r="TK90" s="37"/>
      <c r="TL90" s="37"/>
      <c r="TM90" s="37"/>
      <c r="TN90" s="37"/>
      <c r="TO90" s="37"/>
      <c r="TP90" s="37"/>
      <c r="TQ90" s="37"/>
      <c r="TR90" s="37"/>
      <c r="TS90" s="37"/>
      <c r="TT90" s="37"/>
      <c r="TU90" s="37"/>
      <c r="TV90" s="37"/>
      <c r="TW90" s="37"/>
      <c r="TX90" s="37"/>
      <c r="TY90" s="37"/>
      <c r="TZ90" s="37"/>
      <c r="UA90" s="37"/>
      <c r="UB90" s="37"/>
      <c r="UC90" s="37"/>
      <c r="UD90" s="37"/>
      <c r="UE90" s="37"/>
      <c r="UF90" s="37"/>
      <c r="UG90" s="37"/>
      <c r="UH90" s="37"/>
      <c r="UI90" s="37"/>
      <c r="UJ90" s="37"/>
      <c r="UK90" s="37"/>
      <c r="UL90" s="37"/>
      <c r="UM90" s="37"/>
      <c r="UN90" s="37"/>
      <c r="UO90" s="37"/>
      <c r="UP90" s="37"/>
      <c r="UQ90" s="37"/>
      <c r="UR90" s="37"/>
      <c r="US90" s="37"/>
      <c r="UT90" s="37"/>
      <c r="UU90" s="37"/>
      <c r="UV90" s="37"/>
      <c r="UW90" s="37"/>
      <c r="UX90" s="37"/>
      <c r="UY90" s="37"/>
      <c r="UZ90" s="37"/>
      <c r="VA90" s="37"/>
      <c r="VB90" s="37"/>
      <c r="VC90" s="37"/>
      <c r="VD90" s="37"/>
      <c r="VE90" s="37"/>
      <c r="VF90" s="37"/>
      <c r="VG90" s="37"/>
      <c r="VH90" s="37"/>
      <c r="VI90" s="37"/>
      <c r="VJ90" s="37"/>
      <c r="VK90" s="37"/>
      <c r="VL90" s="37"/>
      <c r="VM90" s="37"/>
      <c r="VN90" s="37"/>
      <c r="VO90" s="37"/>
      <c r="VP90" s="37"/>
      <c r="VQ90" s="37"/>
      <c r="VR90" s="37"/>
      <c r="VS90" s="37"/>
      <c r="VT90" s="37"/>
      <c r="VU90" s="37"/>
      <c r="VV90" s="37"/>
      <c r="VW90" s="37"/>
      <c r="VX90" s="37"/>
      <c r="VY90" s="37"/>
      <c r="VZ90" s="37"/>
      <c r="WA90" s="37"/>
      <c r="WB90" s="37"/>
      <c r="WC90" s="37"/>
      <c r="WD90" s="37"/>
      <c r="WE90" s="37"/>
      <c r="WF90" s="37"/>
      <c r="WG90" s="37"/>
      <c r="WH90" s="37"/>
      <c r="WI90" s="37"/>
      <c r="WJ90" s="37"/>
      <c r="WK90" s="37"/>
      <c r="WL90" s="37"/>
      <c r="WM90" s="37"/>
      <c r="WN90" s="37"/>
      <c r="WO90" s="37"/>
      <c r="WP90" s="37"/>
      <c r="WQ90" s="37"/>
      <c r="WR90" s="37"/>
      <c r="WS90" s="37"/>
      <c r="WT90" s="37"/>
      <c r="WU90" s="37"/>
      <c r="WV90" s="37"/>
      <c r="WW90" s="37"/>
      <c r="WX90" s="37"/>
      <c r="WY90" s="37"/>
      <c r="WZ90" s="37"/>
      <c r="XA90" s="37"/>
      <c r="XB90" s="37"/>
      <c r="XC90" s="37"/>
      <c r="XD90" s="37"/>
      <c r="XE90" s="37"/>
      <c r="XF90" s="37"/>
      <c r="XG90" s="37"/>
      <c r="XH90" s="37"/>
      <c r="XI90" s="37"/>
      <c r="XJ90" s="37"/>
      <c r="XK90" s="37"/>
      <c r="XL90" s="37"/>
      <c r="XM90" s="37"/>
      <c r="XN90" s="37"/>
      <c r="XO90" s="37"/>
      <c r="XP90" s="37"/>
      <c r="XQ90" s="37"/>
      <c r="XR90" s="37"/>
      <c r="XS90" s="37"/>
      <c r="XT90" s="37"/>
      <c r="XU90" s="37"/>
      <c r="XV90" s="37"/>
      <c r="XW90" s="37"/>
      <c r="XX90" s="37"/>
      <c r="XY90" s="37"/>
      <c r="XZ90" s="37"/>
      <c r="YA90" s="37"/>
      <c r="YB90" s="37"/>
      <c r="YC90" s="37"/>
      <c r="YD90" s="37"/>
      <c r="YE90" s="37"/>
      <c r="YF90" s="37"/>
      <c r="YG90" s="37"/>
      <c r="YH90" s="37"/>
      <c r="YI90" s="37"/>
      <c r="YJ90" s="37"/>
      <c r="YK90" s="37"/>
      <c r="YL90" s="37"/>
      <c r="YM90" s="37"/>
      <c r="YN90" s="37"/>
      <c r="YO90" s="37"/>
      <c r="YP90" s="37"/>
      <c r="YQ90" s="37"/>
      <c r="YR90" s="37"/>
      <c r="YS90" s="37"/>
      <c r="YT90" s="37"/>
      <c r="YU90" s="37"/>
      <c r="YV90" s="37"/>
      <c r="YW90" s="37"/>
      <c r="YX90" s="37"/>
      <c r="YY90" s="37"/>
      <c r="YZ90" s="37"/>
      <c r="ZA90" s="37"/>
      <c r="ZB90" s="37"/>
      <c r="ZC90" s="37"/>
      <c r="ZD90" s="37"/>
      <c r="ZE90" s="37"/>
      <c r="ZF90" s="37"/>
      <c r="ZG90" s="37"/>
      <c r="ZH90" s="37"/>
      <c r="ZI90" s="37"/>
      <c r="ZJ90" s="37"/>
      <c r="ZK90" s="37"/>
      <c r="ZL90" s="37"/>
      <c r="ZM90" s="37"/>
      <c r="ZN90" s="37"/>
      <c r="ZO90" s="37"/>
      <c r="ZP90" s="37"/>
      <c r="ZQ90" s="37"/>
      <c r="ZR90" s="37"/>
      <c r="ZS90" s="37"/>
      <c r="ZT90" s="37"/>
      <c r="ZU90" s="37"/>
      <c r="ZV90" s="37"/>
      <c r="ZW90" s="37"/>
      <c r="ZX90" s="37"/>
      <c r="ZY90" s="37"/>
      <c r="ZZ90" s="37"/>
      <c r="AAA90" s="37"/>
      <c r="AAB90" s="37"/>
      <c r="AAC90" s="37"/>
      <c r="AAD90" s="37"/>
      <c r="AAE90" s="37"/>
      <c r="AAF90" s="37"/>
      <c r="AAG90" s="37"/>
      <c r="AAH90" s="37"/>
      <c r="AAI90" s="37"/>
      <c r="AAJ90" s="37"/>
      <c r="AAK90" s="37"/>
      <c r="AAL90" s="37"/>
      <c r="AAM90" s="37"/>
      <c r="AAN90" s="37"/>
      <c r="AAO90" s="37"/>
      <c r="AAP90" s="37"/>
      <c r="AAQ90" s="37"/>
      <c r="AAR90" s="37"/>
      <c r="AAS90" s="37"/>
      <c r="AAT90" s="37"/>
      <c r="AAU90" s="37"/>
      <c r="AAV90" s="37"/>
      <c r="AAW90" s="37"/>
      <c r="AAX90" s="37"/>
      <c r="AAY90" s="37"/>
      <c r="AAZ90" s="37"/>
      <c r="ABA90" s="37"/>
      <c r="ABB90" s="37"/>
      <c r="ABC90" s="37"/>
      <c r="ABD90" s="37"/>
      <c r="ABE90" s="37"/>
      <c r="ABF90" s="37"/>
      <c r="ABG90" s="37"/>
      <c r="ABH90" s="37"/>
      <c r="ABI90" s="37"/>
      <c r="ABJ90" s="37"/>
      <c r="ABK90" s="37"/>
      <c r="ABL90" s="37"/>
      <c r="ABM90" s="37"/>
      <c r="ABN90" s="37"/>
      <c r="ABO90" s="37"/>
      <c r="ABP90" s="37"/>
      <c r="ABQ90" s="37"/>
      <c r="ABR90" s="37"/>
      <c r="ABS90" s="37"/>
      <c r="ABT90" s="37"/>
      <c r="ABU90" s="37"/>
      <c r="ABV90" s="37"/>
      <c r="ABW90" s="37"/>
      <c r="ABX90" s="37"/>
      <c r="ABY90" s="37"/>
      <c r="ABZ90" s="37"/>
      <c r="ACA90" s="37"/>
      <c r="ACB90" s="37"/>
      <c r="ACC90" s="37"/>
      <c r="ACD90" s="37"/>
      <c r="ACE90" s="37"/>
      <c r="ACF90" s="37"/>
      <c r="ACG90" s="37"/>
      <c r="ACH90" s="37"/>
      <c r="ACI90" s="37"/>
      <c r="ACJ90" s="37"/>
      <c r="ACK90" s="37"/>
      <c r="ACL90" s="37"/>
      <c r="ACM90" s="37"/>
      <c r="ACN90" s="37"/>
      <c r="ACO90" s="37"/>
      <c r="ACP90" s="37"/>
      <c r="ACQ90" s="37"/>
      <c r="ACR90" s="37"/>
      <c r="ACS90" s="37"/>
      <c r="ACT90" s="37"/>
      <c r="ACU90" s="37"/>
      <c r="ACV90" s="37"/>
      <c r="ACW90" s="37"/>
      <c r="ACX90" s="37"/>
      <c r="ACY90" s="37"/>
      <c r="ACZ90" s="37"/>
      <c r="ADA90" s="37"/>
      <c r="ADB90" s="37"/>
      <c r="ADC90" s="37"/>
      <c r="ADD90" s="37"/>
      <c r="ADE90" s="37"/>
      <c r="ADF90" s="37"/>
      <c r="ADG90" s="37"/>
      <c r="ADH90" s="37"/>
      <c r="ADI90" s="37"/>
      <c r="ADJ90" s="37"/>
      <c r="ADK90" s="37"/>
      <c r="ADL90" s="37"/>
      <c r="ADM90" s="37"/>
      <c r="ADN90" s="37"/>
      <c r="ADO90" s="37"/>
      <c r="ADP90" s="37"/>
      <c r="ADQ90" s="37"/>
      <c r="ADR90" s="37"/>
      <c r="ADS90" s="37"/>
      <c r="ADT90" s="37"/>
      <c r="ADU90" s="37"/>
      <c r="ADV90" s="37"/>
      <c r="ADW90" s="37"/>
      <c r="ADX90" s="37"/>
      <c r="ADY90" s="37"/>
      <c r="ADZ90" s="37"/>
      <c r="AEA90" s="37"/>
      <c r="AEB90" s="37"/>
      <c r="AEC90" s="37"/>
      <c r="AED90" s="37"/>
      <c r="AEE90" s="37"/>
      <c r="AEF90" s="37"/>
      <c r="AEG90" s="37"/>
      <c r="AEH90" s="37"/>
      <c r="AEI90" s="37"/>
      <c r="AEJ90" s="37"/>
      <c r="AEK90" s="37"/>
      <c r="AEL90" s="37"/>
      <c r="AEM90" s="37"/>
      <c r="AEN90" s="37"/>
      <c r="AEO90" s="37"/>
      <c r="AEP90" s="37"/>
      <c r="AEQ90" s="37"/>
      <c r="AER90" s="37"/>
      <c r="AES90" s="37"/>
      <c r="AET90" s="37"/>
      <c r="AEU90" s="37"/>
      <c r="AEV90" s="37"/>
      <c r="AEW90" s="37"/>
      <c r="AEX90" s="37"/>
      <c r="AEY90" s="37"/>
      <c r="AEZ90" s="37"/>
      <c r="AFA90" s="37"/>
      <c r="AFB90" s="37"/>
      <c r="AFC90" s="37"/>
      <c r="AFD90" s="37"/>
      <c r="AFE90" s="37"/>
      <c r="AFF90" s="37"/>
      <c r="AFG90" s="37"/>
      <c r="AFH90" s="37"/>
      <c r="AFI90" s="37"/>
      <c r="AFJ90" s="37"/>
      <c r="AFK90" s="37"/>
      <c r="AFL90" s="37"/>
      <c r="AFM90" s="37"/>
      <c r="AFN90" s="37"/>
      <c r="AFO90" s="37"/>
      <c r="AFP90" s="37"/>
      <c r="AFQ90" s="37"/>
      <c r="AFR90" s="37"/>
      <c r="AFS90" s="37"/>
      <c r="AFT90" s="37"/>
      <c r="AFU90" s="37"/>
      <c r="AFV90" s="37"/>
      <c r="AFW90" s="37"/>
      <c r="AFX90" s="37"/>
      <c r="AFY90" s="37"/>
      <c r="AFZ90" s="37"/>
      <c r="AGA90" s="37"/>
      <c r="AGB90" s="37"/>
      <c r="AGC90" s="37"/>
      <c r="AGD90" s="37"/>
      <c r="AGE90" s="37"/>
      <c r="AGF90" s="37"/>
      <c r="AGG90" s="37"/>
      <c r="AGH90" s="37"/>
      <c r="AGI90" s="37"/>
      <c r="AGJ90" s="37"/>
      <c r="AGK90" s="37"/>
      <c r="AGL90" s="37"/>
      <c r="AGM90" s="37"/>
      <c r="AGN90" s="37"/>
      <c r="AGO90" s="37"/>
      <c r="AGP90" s="37"/>
      <c r="AGQ90" s="37"/>
      <c r="AGR90" s="37"/>
      <c r="AGS90" s="37"/>
      <c r="AGT90" s="37"/>
      <c r="AGU90" s="37"/>
      <c r="AGV90" s="37"/>
      <c r="AGW90" s="37"/>
      <c r="AGX90" s="37"/>
      <c r="AGY90" s="37"/>
      <c r="AGZ90" s="37"/>
      <c r="AHA90" s="37"/>
      <c r="AHB90" s="37"/>
      <c r="AHC90" s="37"/>
      <c r="AHD90" s="37"/>
      <c r="AHE90" s="37"/>
      <c r="AHF90" s="37"/>
      <c r="AHG90" s="37"/>
      <c r="AHH90" s="37"/>
      <c r="AHI90" s="37"/>
      <c r="AHJ90" s="37"/>
      <c r="AHK90" s="37"/>
      <c r="AHL90" s="37"/>
      <c r="AHM90" s="37"/>
      <c r="AHN90" s="37"/>
      <c r="AHO90" s="37"/>
      <c r="AHP90" s="37"/>
      <c r="AHQ90" s="37"/>
      <c r="AHR90" s="37"/>
      <c r="AHS90" s="37"/>
      <c r="AHT90" s="37"/>
      <c r="AHU90" s="37"/>
      <c r="AHV90" s="37"/>
      <c r="AHW90" s="37"/>
      <c r="AHX90" s="37"/>
      <c r="AHY90" s="37"/>
      <c r="AHZ90" s="37"/>
      <c r="AIA90" s="37"/>
      <c r="AIB90" s="37"/>
      <c r="AIC90" s="37"/>
      <c r="AID90" s="37"/>
      <c r="AIE90" s="37"/>
      <c r="AIF90" s="37"/>
      <c r="AIG90" s="37"/>
      <c r="AIH90" s="37"/>
      <c r="AII90" s="37"/>
      <c r="AIJ90" s="37"/>
      <c r="AIK90" s="37"/>
      <c r="AIL90" s="37"/>
      <c r="AIM90" s="37"/>
      <c r="AIN90" s="37"/>
      <c r="AIO90" s="37"/>
      <c r="AIP90" s="37"/>
      <c r="AIQ90" s="37"/>
      <c r="AIR90" s="37"/>
      <c r="AIS90" s="37"/>
      <c r="AIT90" s="37"/>
      <c r="AIU90" s="37"/>
      <c r="AIV90" s="37"/>
      <c r="AIW90" s="37"/>
      <c r="AIX90" s="37"/>
      <c r="AIY90" s="37"/>
      <c r="AIZ90" s="37"/>
      <c r="AJA90" s="37"/>
      <c r="AJB90" s="37"/>
      <c r="AJC90" s="37"/>
      <c r="AJD90" s="37"/>
      <c r="AJE90" s="37"/>
      <c r="AJF90" s="37"/>
      <c r="AJG90" s="37"/>
      <c r="AJH90" s="37"/>
      <c r="AJI90" s="37"/>
      <c r="AJJ90" s="37"/>
      <c r="AJK90" s="37"/>
      <c r="AJL90" s="37"/>
      <c r="AJM90" s="37"/>
      <c r="AJN90" s="37"/>
      <c r="AJO90" s="37"/>
      <c r="AJP90" s="37"/>
      <c r="AJQ90" s="37"/>
      <c r="AJR90" s="37"/>
      <c r="AJS90" s="37"/>
      <c r="AJT90" s="37"/>
      <c r="AJU90" s="37"/>
      <c r="AJV90" s="37"/>
      <c r="AJW90" s="37"/>
      <c r="AJX90" s="37"/>
      <c r="AJY90" s="37"/>
      <c r="AJZ90" s="37"/>
      <c r="AKA90" s="37"/>
      <c r="AKB90" s="37"/>
      <c r="AKC90" s="37"/>
      <c r="AKD90" s="37"/>
      <c r="AKE90" s="37"/>
      <c r="AKF90" s="37"/>
      <c r="AKG90" s="37"/>
      <c r="AKH90" s="37"/>
      <c r="AKI90" s="37"/>
      <c r="AKJ90" s="37"/>
      <c r="AKK90" s="37"/>
      <c r="AKL90" s="37"/>
      <c r="AKM90" s="37"/>
      <c r="AKN90" s="37"/>
      <c r="AKO90" s="37"/>
      <c r="AKP90" s="37"/>
      <c r="AKQ90" s="37"/>
      <c r="AKR90" s="37"/>
      <c r="AKS90" s="37"/>
      <c r="AKT90" s="37"/>
      <c r="AKU90" s="37"/>
      <c r="AKV90" s="37"/>
      <c r="AKW90" s="37"/>
      <c r="AKX90" s="37"/>
      <c r="AKY90" s="37"/>
      <c r="AKZ90" s="37"/>
      <c r="ALA90" s="37"/>
      <c r="ALB90" s="37"/>
      <c r="ALC90" s="37"/>
      <c r="ALD90" s="37"/>
      <c r="ALE90" s="37"/>
      <c r="ALF90" s="37"/>
      <c r="ALG90" s="37"/>
      <c r="ALH90" s="37"/>
      <c r="ALI90" s="37"/>
      <c r="ALJ90" s="37"/>
      <c r="ALK90" s="37"/>
      <c r="ALL90" s="37"/>
      <c r="ALM90" s="37"/>
      <c r="ALN90" s="37"/>
      <c r="ALO90" s="37"/>
      <c r="ALP90" s="37"/>
      <c r="ALQ90" s="37"/>
      <c r="ALR90" s="37"/>
      <c r="ALS90" s="37"/>
      <c r="ALT90" s="37"/>
      <c r="ALU90" s="37"/>
      <c r="ALV90" s="37"/>
      <c r="ALW90" s="37"/>
      <c r="ALX90" s="37"/>
      <c r="ALY90" s="37"/>
      <c r="ALZ90" s="37"/>
      <c r="AMA90" s="37"/>
      <c r="AMB90" s="37"/>
      <c r="AMC90" s="37"/>
      <c r="AMD90" s="37"/>
      <c r="AME90" s="37"/>
      <c r="AMF90" s="37"/>
      <c r="AMG90" s="37"/>
      <c r="AMH90" s="37"/>
      <c r="AMI90" s="37"/>
      <c r="AMJ90" s="37"/>
      <c r="AMK90" s="37"/>
    </row>
    <row r="91" spans="1:1025" s="36" customFormat="1" x14ac:dyDescent="0.2">
      <c r="A91" s="46"/>
      <c r="B91" s="46"/>
      <c r="C91" s="46"/>
      <c r="D91" s="46"/>
      <c r="E91" s="42"/>
      <c r="F91" s="43"/>
      <c r="G91" s="46"/>
      <c r="H91" s="46"/>
      <c r="I91" s="46"/>
      <c r="J91" s="46"/>
      <c r="K91" s="43"/>
      <c r="L91" s="43"/>
      <c r="M91" s="39"/>
      <c r="N91" s="39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37"/>
      <c r="HJ91" s="37"/>
      <c r="HK91" s="37"/>
      <c r="HL91" s="37"/>
      <c r="HM91" s="37"/>
      <c r="HN91" s="37"/>
      <c r="HO91" s="37"/>
      <c r="HP91" s="37"/>
      <c r="HQ91" s="37"/>
      <c r="HR91" s="37"/>
      <c r="HS91" s="37"/>
      <c r="HT91" s="37"/>
      <c r="HU91" s="37"/>
      <c r="HV91" s="37"/>
      <c r="HW91" s="37"/>
      <c r="HX91" s="37"/>
      <c r="HY91" s="37"/>
      <c r="HZ91" s="37"/>
      <c r="IA91" s="37"/>
      <c r="IB91" s="37"/>
      <c r="IC91" s="37"/>
      <c r="ID91" s="37"/>
      <c r="IE91" s="37"/>
      <c r="IF91" s="37"/>
      <c r="IG91" s="37"/>
      <c r="IH91" s="37"/>
      <c r="II91" s="37"/>
      <c r="IJ91" s="37"/>
      <c r="IK91" s="37"/>
      <c r="IL91" s="37"/>
      <c r="IM91" s="37"/>
      <c r="IN91" s="37"/>
      <c r="IO91" s="37"/>
      <c r="IP91" s="37"/>
      <c r="IQ91" s="37"/>
      <c r="IR91" s="37"/>
      <c r="IS91" s="37"/>
      <c r="IT91" s="37"/>
      <c r="IU91" s="37"/>
      <c r="IV91" s="37"/>
      <c r="IW91" s="37"/>
      <c r="IX91" s="37"/>
      <c r="IY91" s="37"/>
      <c r="IZ91" s="37"/>
      <c r="JA91" s="37"/>
      <c r="JB91" s="37"/>
      <c r="JC91" s="37"/>
      <c r="JD91" s="37"/>
      <c r="JE91" s="37"/>
      <c r="JF91" s="37"/>
      <c r="JG91" s="37"/>
      <c r="JH91" s="37"/>
      <c r="JI91" s="37"/>
      <c r="JJ91" s="37"/>
      <c r="JK91" s="37"/>
      <c r="JL91" s="37"/>
      <c r="JM91" s="37"/>
      <c r="JN91" s="37"/>
      <c r="JO91" s="37"/>
      <c r="JP91" s="37"/>
      <c r="JQ91" s="37"/>
      <c r="JR91" s="37"/>
      <c r="JS91" s="37"/>
      <c r="JT91" s="37"/>
      <c r="JU91" s="37"/>
      <c r="JV91" s="37"/>
      <c r="JW91" s="37"/>
      <c r="JX91" s="37"/>
      <c r="JY91" s="37"/>
      <c r="JZ91" s="37"/>
      <c r="KA91" s="37"/>
      <c r="KB91" s="37"/>
      <c r="KC91" s="37"/>
      <c r="KD91" s="37"/>
      <c r="KE91" s="37"/>
      <c r="KF91" s="37"/>
      <c r="KG91" s="37"/>
      <c r="KH91" s="37"/>
      <c r="KI91" s="37"/>
      <c r="KJ91" s="37"/>
      <c r="KK91" s="37"/>
      <c r="KL91" s="37"/>
      <c r="KM91" s="37"/>
      <c r="KN91" s="37"/>
      <c r="KO91" s="37"/>
      <c r="KP91" s="37"/>
      <c r="KQ91" s="37"/>
      <c r="KR91" s="37"/>
      <c r="KS91" s="37"/>
      <c r="KT91" s="37"/>
      <c r="KU91" s="37"/>
      <c r="KV91" s="37"/>
      <c r="KW91" s="37"/>
      <c r="KX91" s="37"/>
      <c r="KY91" s="37"/>
      <c r="KZ91" s="37"/>
      <c r="LA91" s="37"/>
      <c r="LB91" s="37"/>
      <c r="LC91" s="37"/>
      <c r="LD91" s="37"/>
      <c r="LE91" s="37"/>
      <c r="LF91" s="37"/>
      <c r="LG91" s="37"/>
      <c r="LH91" s="37"/>
      <c r="LI91" s="37"/>
      <c r="LJ91" s="37"/>
      <c r="LK91" s="37"/>
      <c r="LL91" s="37"/>
      <c r="LM91" s="37"/>
      <c r="LN91" s="37"/>
      <c r="LO91" s="37"/>
      <c r="LP91" s="37"/>
      <c r="LQ91" s="37"/>
      <c r="LR91" s="37"/>
      <c r="LS91" s="37"/>
      <c r="LT91" s="37"/>
      <c r="LU91" s="37"/>
      <c r="LV91" s="37"/>
      <c r="LW91" s="37"/>
      <c r="LX91" s="37"/>
      <c r="LY91" s="37"/>
      <c r="LZ91" s="37"/>
      <c r="MA91" s="37"/>
      <c r="MB91" s="37"/>
      <c r="MC91" s="37"/>
      <c r="MD91" s="37"/>
      <c r="ME91" s="37"/>
      <c r="MF91" s="37"/>
      <c r="MG91" s="37"/>
      <c r="MH91" s="37"/>
      <c r="MI91" s="37"/>
      <c r="MJ91" s="37"/>
      <c r="MK91" s="37"/>
      <c r="ML91" s="37"/>
      <c r="MM91" s="37"/>
      <c r="MN91" s="37"/>
      <c r="MO91" s="37"/>
      <c r="MP91" s="37"/>
      <c r="MQ91" s="37"/>
      <c r="MR91" s="37"/>
      <c r="MS91" s="37"/>
      <c r="MT91" s="37"/>
      <c r="MU91" s="37"/>
      <c r="MV91" s="37"/>
      <c r="MW91" s="37"/>
      <c r="MX91" s="37"/>
      <c r="MY91" s="37"/>
      <c r="MZ91" s="37"/>
      <c r="NA91" s="37"/>
      <c r="NB91" s="37"/>
      <c r="NC91" s="37"/>
      <c r="ND91" s="37"/>
      <c r="NE91" s="37"/>
      <c r="NF91" s="37"/>
      <c r="NG91" s="37"/>
      <c r="NH91" s="37"/>
      <c r="NI91" s="37"/>
      <c r="NJ91" s="37"/>
      <c r="NK91" s="37"/>
      <c r="NL91" s="37"/>
      <c r="NM91" s="37"/>
      <c r="NN91" s="37"/>
      <c r="NO91" s="37"/>
      <c r="NP91" s="37"/>
      <c r="NQ91" s="37"/>
      <c r="NR91" s="37"/>
      <c r="NS91" s="37"/>
      <c r="NT91" s="37"/>
      <c r="NU91" s="37"/>
      <c r="NV91" s="37"/>
      <c r="NW91" s="37"/>
      <c r="NX91" s="37"/>
      <c r="NY91" s="37"/>
      <c r="NZ91" s="37"/>
      <c r="OA91" s="37"/>
      <c r="OB91" s="37"/>
      <c r="OC91" s="37"/>
      <c r="OD91" s="37"/>
      <c r="OE91" s="37"/>
      <c r="OF91" s="37"/>
      <c r="OG91" s="37"/>
      <c r="OH91" s="37"/>
      <c r="OI91" s="37"/>
      <c r="OJ91" s="37"/>
      <c r="OK91" s="37"/>
      <c r="OL91" s="37"/>
      <c r="OM91" s="37"/>
      <c r="ON91" s="37"/>
      <c r="OO91" s="37"/>
      <c r="OP91" s="37"/>
      <c r="OQ91" s="37"/>
      <c r="OR91" s="37"/>
      <c r="OS91" s="37"/>
      <c r="OT91" s="37"/>
      <c r="OU91" s="37"/>
      <c r="OV91" s="37"/>
      <c r="OW91" s="37"/>
      <c r="OX91" s="37"/>
      <c r="OY91" s="37"/>
      <c r="OZ91" s="37"/>
      <c r="PA91" s="37"/>
      <c r="PB91" s="37"/>
      <c r="PC91" s="37"/>
      <c r="PD91" s="37"/>
      <c r="PE91" s="37"/>
      <c r="PF91" s="37"/>
      <c r="PG91" s="37"/>
      <c r="PH91" s="37"/>
      <c r="PI91" s="37"/>
      <c r="PJ91" s="37"/>
      <c r="PK91" s="37"/>
      <c r="PL91" s="37"/>
      <c r="PM91" s="37"/>
      <c r="PN91" s="37"/>
      <c r="PO91" s="37"/>
      <c r="PP91" s="37"/>
      <c r="PQ91" s="37"/>
      <c r="PR91" s="37"/>
      <c r="PS91" s="37"/>
      <c r="PT91" s="37"/>
      <c r="PU91" s="37"/>
      <c r="PV91" s="37"/>
      <c r="PW91" s="37"/>
      <c r="PX91" s="37"/>
      <c r="PY91" s="37"/>
      <c r="PZ91" s="37"/>
      <c r="QA91" s="37"/>
      <c r="QB91" s="37"/>
      <c r="QC91" s="37"/>
      <c r="QD91" s="37"/>
      <c r="QE91" s="37"/>
      <c r="QF91" s="37"/>
      <c r="QG91" s="37"/>
      <c r="QH91" s="37"/>
      <c r="QI91" s="37"/>
      <c r="QJ91" s="37"/>
      <c r="QK91" s="37"/>
      <c r="QL91" s="37"/>
      <c r="QM91" s="37"/>
      <c r="QN91" s="37"/>
      <c r="QO91" s="37"/>
      <c r="QP91" s="37"/>
      <c r="QQ91" s="37"/>
      <c r="QR91" s="37"/>
      <c r="QS91" s="37"/>
      <c r="QT91" s="37"/>
      <c r="QU91" s="37"/>
      <c r="QV91" s="37"/>
      <c r="QW91" s="37"/>
      <c r="QX91" s="37"/>
      <c r="QY91" s="37"/>
      <c r="QZ91" s="37"/>
      <c r="RA91" s="37"/>
      <c r="RB91" s="37"/>
      <c r="RC91" s="37"/>
      <c r="RD91" s="37"/>
      <c r="RE91" s="37"/>
      <c r="RF91" s="37"/>
      <c r="RG91" s="37"/>
      <c r="RH91" s="37"/>
      <c r="RI91" s="37"/>
      <c r="RJ91" s="37"/>
      <c r="RK91" s="37"/>
      <c r="RL91" s="37"/>
      <c r="RM91" s="37"/>
      <c r="RN91" s="37"/>
      <c r="RO91" s="37"/>
      <c r="RP91" s="37"/>
      <c r="RQ91" s="37"/>
      <c r="RR91" s="37"/>
      <c r="RS91" s="37"/>
      <c r="RT91" s="37"/>
      <c r="RU91" s="37"/>
      <c r="RV91" s="37"/>
      <c r="RW91" s="37"/>
      <c r="RX91" s="37"/>
      <c r="RY91" s="37"/>
      <c r="RZ91" s="37"/>
      <c r="SA91" s="37"/>
      <c r="SB91" s="37"/>
      <c r="SC91" s="37"/>
      <c r="SD91" s="37"/>
      <c r="SE91" s="37"/>
      <c r="SF91" s="37"/>
      <c r="SG91" s="37"/>
      <c r="SH91" s="37"/>
      <c r="SI91" s="37"/>
      <c r="SJ91" s="37"/>
      <c r="SK91" s="37"/>
      <c r="SL91" s="37"/>
      <c r="SM91" s="37"/>
      <c r="SN91" s="37"/>
      <c r="SO91" s="37"/>
      <c r="SP91" s="37"/>
      <c r="SQ91" s="37"/>
      <c r="SR91" s="37"/>
      <c r="SS91" s="37"/>
      <c r="ST91" s="37"/>
      <c r="SU91" s="37"/>
      <c r="SV91" s="37"/>
      <c r="SW91" s="37"/>
      <c r="SX91" s="37"/>
      <c r="SY91" s="37"/>
      <c r="SZ91" s="37"/>
      <c r="TA91" s="37"/>
      <c r="TB91" s="37"/>
      <c r="TC91" s="37"/>
      <c r="TD91" s="37"/>
      <c r="TE91" s="37"/>
      <c r="TF91" s="37"/>
      <c r="TG91" s="37"/>
      <c r="TH91" s="37"/>
      <c r="TI91" s="37"/>
      <c r="TJ91" s="37"/>
      <c r="TK91" s="37"/>
      <c r="TL91" s="37"/>
      <c r="TM91" s="37"/>
      <c r="TN91" s="37"/>
      <c r="TO91" s="37"/>
      <c r="TP91" s="37"/>
      <c r="TQ91" s="37"/>
      <c r="TR91" s="37"/>
      <c r="TS91" s="37"/>
      <c r="TT91" s="37"/>
      <c r="TU91" s="37"/>
      <c r="TV91" s="37"/>
      <c r="TW91" s="37"/>
      <c r="TX91" s="37"/>
      <c r="TY91" s="37"/>
      <c r="TZ91" s="37"/>
      <c r="UA91" s="37"/>
      <c r="UB91" s="37"/>
      <c r="UC91" s="37"/>
      <c r="UD91" s="37"/>
      <c r="UE91" s="37"/>
      <c r="UF91" s="37"/>
      <c r="UG91" s="37"/>
      <c r="UH91" s="37"/>
      <c r="UI91" s="37"/>
      <c r="UJ91" s="37"/>
      <c r="UK91" s="37"/>
      <c r="UL91" s="37"/>
      <c r="UM91" s="37"/>
      <c r="UN91" s="37"/>
      <c r="UO91" s="37"/>
      <c r="UP91" s="37"/>
      <c r="UQ91" s="37"/>
      <c r="UR91" s="37"/>
      <c r="US91" s="37"/>
      <c r="UT91" s="37"/>
      <c r="UU91" s="37"/>
      <c r="UV91" s="37"/>
      <c r="UW91" s="37"/>
      <c r="UX91" s="37"/>
      <c r="UY91" s="37"/>
      <c r="UZ91" s="37"/>
      <c r="VA91" s="37"/>
      <c r="VB91" s="37"/>
      <c r="VC91" s="37"/>
      <c r="VD91" s="37"/>
      <c r="VE91" s="37"/>
      <c r="VF91" s="37"/>
      <c r="VG91" s="37"/>
      <c r="VH91" s="37"/>
      <c r="VI91" s="37"/>
      <c r="VJ91" s="37"/>
      <c r="VK91" s="37"/>
      <c r="VL91" s="37"/>
      <c r="VM91" s="37"/>
      <c r="VN91" s="37"/>
      <c r="VO91" s="37"/>
      <c r="VP91" s="37"/>
      <c r="VQ91" s="37"/>
      <c r="VR91" s="37"/>
      <c r="VS91" s="37"/>
      <c r="VT91" s="37"/>
      <c r="VU91" s="37"/>
      <c r="VV91" s="37"/>
      <c r="VW91" s="37"/>
      <c r="VX91" s="37"/>
      <c r="VY91" s="37"/>
      <c r="VZ91" s="37"/>
      <c r="WA91" s="37"/>
      <c r="WB91" s="37"/>
      <c r="WC91" s="37"/>
      <c r="WD91" s="37"/>
      <c r="WE91" s="37"/>
      <c r="WF91" s="37"/>
      <c r="WG91" s="37"/>
      <c r="WH91" s="37"/>
      <c r="WI91" s="37"/>
      <c r="WJ91" s="37"/>
      <c r="WK91" s="37"/>
      <c r="WL91" s="37"/>
      <c r="WM91" s="37"/>
      <c r="WN91" s="37"/>
      <c r="WO91" s="37"/>
      <c r="WP91" s="37"/>
      <c r="WQ91" s="37"/>
      <c r="WR91" s="37"/>
      <c r="WS91" s="37"/>
      <c r="WT91" s="37"/>
      <c r="WU91" s="37"/>
      <c r="WV91" s="37"/>
      <c r="WW91" s="37"/>
      <c r="WX91" s="37"/>
      <c r="WY91" s="37"/>
      <c r="WZ91" s="37"/>
      <c r="XA91" s="37"/>
      <c r="XB91" s="37"/>
      <c r="XC91" s="37"/>
      <c r="XD91" s="37"/>
      <c r="XE91" s="37"/>
      <c r="XF91" s="37"/>
      <c r="XG91" s="37"/>
      <c r="XH91" s="37"/>
      <c r="XI91" s="37"/>
      <c r="XJ91" s="37"/>
      <c r="XK91" s="37"/>
      <c r="XL91" s="37"/>
      <c r="XM91" s="37"/>
      <c r="XN91" s="37"/>
      <c r="XO91" s="37"/>
      <c r="XP91" s="37"/>
      <c r="XQ91" s="37"/>
      <c r="XR91" s="37"/>
      <c r="XS91" s="37"/>
      <c r="XT91" s="37"/>
      <c r="XU91" s="37"/>
      <c r="XV91" s="37"/>
      <c r="XW91" s="37"/>
      <c r="XX91" s="37"/>
      <c r="XY91" s="37"/>
      <c r="XZ91" s="37"/>
      <c r="YA91" s="37"/>
      <c r="YB91" s="37"/>
      <c r="YC91" s="37"/>
      <c r="YD91" s="37"/>
      <c r="YE91" s="37"/>
      <c r="YF91" s="37"/>
      <c r="YG91" s="37"/>
      <c r="YH91" s="37"/>
      <c r="YI91" s="37"/>
      <c r="YJ91" s="37"/>
      <c r="YK91" s="37"/>
      <c r="YL91" s="37"/>
      <c r="YM91" s="37"/>
      <c r="YN91" s="37"/>
      <c r="YO91" s="37"/>
      <c r="YP91" s="37"/>
      <c r="YQ91" s="37"/>
      <c r="YR91" s="37"/>
      <c r="YS91" s="37"/>
      <c r="YT91" s="37"/>
      <c r="YU91" s="37"/>
      <c r="YV91" s="37"/>
      <c r="YW91" s="37"/>
      <c r="YX91" s="37"/>
      <c r="YY91" s="37"/>
      <c r="YZ91" s="37"/>
      <c r="ZA91" s="37"/>
      <c r="ZB91" s="37"/>
      <c r="ZC91" s="37"/>
      <c r="ZD91" s="37"/>
      <c r="ZE91" s="37"/>
      <c r="ZF91" s="37"/>
      <c r="ZG91" s="37"/>
      <c r="ZH91" s="37"/>
      <c r="ZI91" s="37"/>
      <c r="ZJ91" s="37"/>
      <c r="ZK91" s="37"/>
      <c r="ZL91" s="37"/>
      <c r="ZM91" s="37"/>
      <c r="ZN91" s="37"/>
      <c r="ZO91" s="37"/>
      <c r="ZP91" s="37"/>
      <c r="ZQ91" s="37"/>
      <c r="ZR91" s="37"/>
      <c r="ZS91" s="37"/>
      <c r="ZT91" s="37"/>
      <c r="ZU91" s="37"/>
      <c r="ZV91" s="37"/>
      <c r="ZW91" s="37"/>
      <c r="ZX91" s="37"/>
      <c r="ZY91" s="37"/>
      <c r="ZZ91" s="37"/>
      <c r="AAA91" s="37"/>
      <c r="AAB91" s="37"/>
      <c r="AAC91" s="37"/>
      <c r="AAD91" s="37"/>
      <c r="AAE91" s="37"/>
      <c r="AAF91" s="37"/>
      <c r="AAG91" s="37"/>
      <c r="AAH91" s="37"/>
      <c r="AAI91" s="37"/>
      <c r="AAJ91" s="37"/>
      <c r="AAK91" s="37"/>
      <c r="AAL91" s="37"/>
      <c r="AAM91" s="37"/>
      <c r="AAN91" s="37"/>
      <c r="AAO91" s="37"/>
      <c r="AAP91" s="37"/>
      <c r="AAQ91" s="37"/>
      <c r="AAR91" s="37"/>
      <c r="AAS91" s="37"/>
      <c r="AAT91" s="37"/>
      <c r="AAU91" s="37"/>
      <c r="AAV91" s="37"/>
      <c r="AAW91" s="37"/>
      <c r="AAX91" s="37"/>
      <c r="AAY91" s="37"/>
      <c r="AAZ91" s="37"/>
      <c r="ABA91" s="37"/>
      <c r="ABB91" s="37"/>
      <c r="ABC91" s="37"/>
      <c r="ABD91" s="37"/>
      <c r="ABE91" s="37"/>
      <c r="ABF91" s="37"/>
      <c r="ABG91" s="37"/>
      <c r="ABH91" s="37"/>
      <c r="ABI91" s="37"/>
      <c r="ABJ91" s="37"/>
      <c r="ABK91" s="37"/>
      <c r="ABL91" s="37"/>
      <c r="ABM91" s="37"/>
      <c r="ABN91" s="37"/>
      <c r="ABO91" s="37"/>
      <c r="ABP91" s="37"/>
      <c r="ABQ91" s="37"/>
      <c r="ABR91" s="37"/>
      <c r="ABS91" s="37"/>
      <c r="ABT91" s="37"/>
      <c r="ABU91" s="37"/>
      <c r="ABV91" s="37"/>
      <c r="ABW91" s="37"/>
      <c r="ABX91" s="37"/>
      <c r="ABY91" s="37"/>
      <c r="ABZ91" s="37"/>
      <c r="ACA91" s="37"/>
      <c r="ACB91" s="37"/>
      <c r="ACC91" s="37"/>
      <c r="ACD91" s="37"/>
      <c r="ACE91" s="37"/>
      <c r="ACF91" s="37"/>
      <c r="ACG91" s="37"/>
      <c r="ACH91" s="37"/>
      <c r="ACI91" s="37"/>
      <c r="ACJ91" s="37"/>
      <c r="ACK91" s="37"/>
      <c r="ACL91" s="37"/>
      <c r="ACM91" s="37"/>
      <c r="ACN91" s="37"/>
      <c r="ACO91" s="37"/>
      <c r="ACP91" s="37"/>
      <c r="ACQ91" s="37"/>
      <c r="ACR91" s="37"/>
      <c r="ACS91" s="37"/>
      <c r="ACT91" s="37"/>
      <c r="ACU91" s="37"/>
      <c r="ACV91" s="37"/>
      <c r="ACW91" s="37"/>
      <c r="ACX91" s="37"/>
      <c r="ACY91" s="37"/>
      <c r="ACZ91" s="37"/>
      <c r="ADA91" s="37"/>
      <c r="ADB91" s="37"/>
      <c r="ADC91" s="37"/>
      <c r="ADD91" s="37"/>
      <c r="ADE91" s="37"/>
      <c r="ADF91" s="37"/>
      <c r="ADG91" s="37"/>
      <c r="ADH91" s="37"/>
      <c r="ADI91" s="37"/>
      <c r="ADJ91" s="37"/>
      <c r="ADK91" s="37"/>
      <c r="ADL91" s="37"/>
      <c r="ADM91" s="37"/>
      <c r="ADN91" s="37"/>
      <c r="ADO91" s="37"/>
      <c r="ADP91" s="37"/>
      <c r="ADQ91" s="37"/>
      <c r="ADR91" s="37"/>
      <c r="ADS91" s="37"/>
      <c r="ADT91" s="37"/>
      <c r="ADU91" s="37"/>
      <c r="ADV91" s="37"/>
      <c r="ADW91" s="37"/>
      <c r="ADX91" s="37"/>
      <c r="ADY91" s="37"/>
      <c r="ADZ91" s="37"/>
      <c r="AEA91" s="37"/>
      <c r="AEB91" s="37"/>
      <c r="AEC91" s="37"/>
      <c r="AED91" s="37"/>
      <c r="AEE91" s="37"/>
      <c r="AEF91" s="37"/>
      <c r="AEG91" s="37"/>
      <c r="AEH91" s="37"/>
      <c r="AEI91" s="37"/>
      <c r="AEJ91" s="37"/>
      <c r="AEK91" s="37"/>
      <c r="AEL91" s="37"/>
      <c r="AEM91" s="37"/>
      <c r="AEN91" s="37"/>
      <c r="AEO91" s="37"/>
      <c r="AEP91" s="37"/>
      <c r="AEQ91" s="37"/>
      <c r="AER91" s="37"/>
      <c r="AES91" s="37"/>
      <c r="AET91" s="37"/>
      <c r="AEU91" s="37"/>
      <c r="AEV91" s="37"/>
      <c r="AEW91" s="37"/>
      <c r="AEX91" s="37"/>
      <c r="AEY91" s="37"/>
      <c r="AEZ91" s="37"/>
      <c r="AFA91" s="37"/>
      <c r="AFB91" s="37"/>
      <c r="AFC91" s="37"/>
      <c r="AFD91" s="37"/>
      <c r="AFE91" s="37"/>
      <c r="AFF91" s="37"/>
      <c r="AFG91" s="37"/>
      <c r="AFH91" s="37"/>
      <c r="AFI91" s="37"/>
      <c r="AFJ91" s="37"/>
      <c r="AFK91" s="37"/>
      <c r="AFL91" s="37"/>
      <c r="AFM91" s="37"/>
      <c r="AFN91" s="37"/>
      <c r="AFO91" s="37"/>
      <c r="AFP91" s="37"/>
      <c r="AFQ91" s="37"/>
      <c r="AFR91" s="37"/>
      <c r="AFS91" s="37"/>
      <c r="AFT91" s="37"/>
      <c r="AFU91" s="37"/>
      <c r="AFV91" s="37"/>
      <c r="AFW91" s="37"/>
      <c r="AFX91" s="37"/>
      <c r="AFY91" s="37"/>
      <c r="AFZ91" s="37"/>
      <c r="AGA91" s="37"/>
      <c r="AGB91" s="37"/>
      <c r="AGC91" s="37"/>
      <c r="AGD91" s="37"/>
      <c r="AGE91" s="37"/>
      <c r="AGF91" s="37"/>
      <c r="AGG91" s="37"/>
      <c r="AGH91" s="37"/>
      <c r="AGI91" s="37"/>
      <c r="AGJ91" s="37"/>
      <c r="AGK91" s="37"/>
      <c r="AGL91" s="37"/>
      <c r="AGM91" s="37"/>
      <c r="AGN91" s="37"/>
      <c r="AGO91" s="37"/>
      <c r="AGP91" s="37"/>
      <c r="AGQ91" s="37"/>
      <c r="AGR91" s="37"/>
      <c r="AGS91" s="37"/>
      <c r="AGT91" s="37"/>
      <c r="AGU91" s="37"/>
      <c r="AGV91" s="37"/>
      <c r="AGW91" s="37"/>
      <c r="AGX91" s="37"/>
      <c r="AGY91" s="37"/>
      <c r="AGZ91" s="37"/>
      <c r="AHA91" s="37"/>
      <c r="AHB91" s="37"/>
      <c r="AHC91" s="37"/>
      <c r="AHD91" s="37"/>
      <c r="AHE91" s="37"/>
      <c r="AHF91" s="37"/>
      <c r="AHG91" s="37"/>
      <c r="AHH91" s="37"/>
      <c r="AHI91" s="37"/>
      <c r="AHJ91" s="37"/>
      <c r="AHK91" s="37"/>
      <c r="AHL91" s="37"/>
      <c r="AHM91" s="37"/>
      <c r="AHN91" s="37"/>
      <c r="AHO91" s="37"/>
      <c r="AHP91" s="37"/>
      <c r="AHQ91" s="37"/>
      <c r="AHR91" s="37"/>
      <c r="AHS91" s="37"/>
      <c r="AHT91" s="37"/>
      <c r="AHU91" s="37"/>
      <c r="AHV91" s="37"/>
      <c r="AHW91" s="37"/>
      <c r="AHX91" s="37"/>
      <c r="AHY91" s="37"/>
      <c r="AHZ91" s="37"/>
      <c r="AIA91" s="37"/>
      <c r="AIB91" s="37"/>
      <c r="AIC91" s="37"/>
      <c r="AID91" s="37"/>
      <c r="AIE91" s="37"/>
      <c r="AIF91" s="37"/>
      <c r="AIG91" s="37"/>
      <c r="AIH91" s="37"/>
      <c r="AII91" s="37"/>
      <c r="AIJ91" s="37"/>
      <c r="AIK91" s="37"/>
      <c r="AIL91" s="37"/>
      <c r="AIM91" s="37"/>
      <c r="AIN91" s="37"/>
      <c r="AIO91" s="37"/>
      <c r="AIP91" s="37"/>
      <c r="AIQ91" s="37"/>
      <c r="AIR91" s="37"/>
      <c r="AIS91" s="37"/>
      <c r="AIT91" s="37"/>
      <c r="AIU91" s="37"/>
      <c r="AIV91" s="37"/>
      <c r="AIW91" s="37"/>
      <c r="AIX91" s="37"/>
      <c r="AIY91" s="37"/>
      <c r="AIZ91" s="37"/>
      <c r="AJA91" s="37"/>
      <c r="AJB91" s="37"/>
      <c r="AJC91" s="37"/>
      <c r="AJD91" s="37"/>
      <c r="AJE91" s="37"/>
      <c r="AJF91" s="37"/>
      <c r="AJG91" s="37"/>
      <c r="AJH91" s="37"/>
      <c r="AJI91" s="37"/>
      <c r="AJJ91" s="37"/>
      <c r="AJK91" s="37"/>
      <c r="AJL91" s="37"/>
      <c r="AJM91" s="37"/>
      <c r="AJN91" s="37"/>
      <c r="AJO91" s="37"/>
      <c r="AJP91" s="37"/>
      <c r="AJQ91" s="37"/>
      <c r="AJR91" s="37"/>
      <c r="AJS91" s="37"/>
      <c r="AJT91" s="37"/>
      <c r="AJU91" s="37"/>
      <c r="AJV91" s="37"/>
      <c r="AJW91" s="37"/>
      <c r="AJX91" s="37"/>
      <c r="AJY91" s="37"/>
      <c r="AJZ91" s="37"/>
      <c r="AKA91" s="37"/>
      <c r="AKB91" s="37"/>
      <c r="AKC91" s="37"/>
      <c r="AKD91" s="37"/>
      <c r="AKE91" s="37"/>
      <c r="AKF91" s="37"/>
      <c r="AKG91" s="37"/>
      <c r="AKH91" s="37"/>
      <c r="AKI91" s="37"/>
      <c r="AKJ91" s="37"/>
      <c r="AKK91" s="37"/>
      <c r="AKL91" s="37"/>
      <c r="AKM91" s="37"/>
      <c r="AKN91" s="37"/>
      <c r="AKO91" s="37"/>
      <c r="AKP91" s="37"/>
      <c r="AKQ91" s="37"/>
      <c r="AKR91" s="37"/>
      <c r="AKS91" s="37"/>
      <c r="AKT91" s="37"/>
      <c r="AKU91" s="37"/>
      <c r="AKV91" s="37"/>
      <c r="AKW91" s="37"/>
      <c r="AKX91" s="37"/>
      <c r="AKY91" s="37"/>
      <c r="AKZ91" s="37"/>
      <c r="ALA91" s="37"/>
      <c r="ALB91" s="37"/>
      <c r="ALC91" s="37"/>
      <c r="ALD91" s="37"/>
      <c r="ALE91" s="37"/>
      <c r="ALF91" s="37"/>
      <c r="ALG91" s="37"/>
      <c r="ALH91" s="37"/>
      <c r="ALI91" s="37"/>
      <c r="ALJ91" s="37"/>
      <c r="ALK91" s="37"/>
      <c r="ALL91" s="37"/>
      <c r="ALM91" s="37"/>
      <c r="ALN91" s="37"/>
      <c r="ALO91" s="37"/>
      <c r="ALP91" s="37"/>
      <c r="ALQ91" s="37"/>
      <c r="ALR91" s="37"/>
      <c r="ALS91" s="37"/>
      <c r="ALT91" s="37"/>
      <c r="ALU91" s="37"/>
      <c r="ALV91" s="37"/>
      <c r="ALW91" s="37"/>
      <c r="ALX91" s="37"/>
      <c r="ALY91" s="37"/>
      <c r="ALZ91" s="37"/>
      <c r="AMA91" s="37"/>
      <c r="AMB91" s="37"/>
      <c r="AMC91" s="37"/>
      <c r="AMD91" s="37"/>
      <c r="AME91" s="37"/>
      <c r="AMF91" s="37"/>
      <c r="AMG91" s="37"/>
      <c r="AMH91" s="37"/>
      <c r="AMI91" s="37"/>
      <c r="AMJ91" s="37"/>
      <c r="AMK91" s="37"/>
    </row>
    <row r="92" spans="1:1025" s="36" customFormat="1" x14ac:dyDescent="0.2">
      <c r="A92" s="46"/>
      <c r="B92" s="46"/>
      <c r="C92" s="46"/>
      <c r="D92" s="46"/>
      <c r="E92" s="42"/>
      <c r="F92" s="43"/>
      <c r="G92" s="46"/>
      <c r="H92" s="46"/>
      <c r="I92" s="46"/>
      <c r="J92" s="46"/>
      <c r="K92" s="43"/>
      <c r="L92" s="43"/>
      <c r="M92" s="39"/>
      <c r="N92" s="39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/>
      <c r="GA92" s="37"/>
      <c r="GB92" s="37"/>
      <c r="GC92" s="37"/>
      <c r="GD92" s="37"/>
      <c r="GE92" s="37"/>
      <c r="GF92" s="37"/>
      <c r="GG92" s="37"/>
      <c r="GH92" s="37"/>
      <c r="GI92" s="37"/>
      <c r="GJ92" s="37"/>
      <c r="GK92" s="37"/>
      <c r="GL92" s="37"/>
      <c r="GM92" s="37"/>
      <c r="GN92" s="37"/>
      <c r="GO92" s="37"/>
      <c r="GP92" s="37"/>
      <c r="GQ92" s="37"/>
      <c r="GR92" s="37"/>
      <c r="GS92" s="37"/>
      <c r="GT92" s="37"/>
      <c r="GU92" s="37"/>
      <c r="GV92" s="37"/>
      <c r="GW92" s="37"/>
      <c r="GX92" s="37"/>
      <c r="GY92" s="37"/>
      <c r="GZ92" s="37"/>
      <c r="HA92" s="37"/>
      <c r="HB92" s="37"/>
      <c r="HC92" s="37"/>
      <c r="HD92" s="37"/>
      <c r="HE92" s="37"/>
      <c r="HF92" s="37"/>
      <c r="HG92" s="37"/>
      <c r="HH92" s="37"/>
      <c r="HI92" s="37"/>
      <c r="HJ92" s="37"/>
      <c r="HK92" s="37"/>
      <c r="HL92" s="37"/>
      <c r="HM92" s="37"/>
      <c r="HN92" s="37"/>
      <c r="HO92" s="37"/>
      <c r="HP92" s="37"/>
      <c r="HQ92" s="37"/>
      <c r="HR92" s="37"/>
      <c r="HS92" s="37"/>
      <c r="HT92" s="37"/>
      <c r="HU92" s="37"/>
      <c r="HV92" s="37"/>
      <c r="HW92" s="37"/>
      <c r="HX92" s="37"/>
      <c r="HY92" s="37"/>
      <c r="HZ92" s="37"/>
      <c r="IA92" s="37"/>
      <c r="IB92" s="37"/>
      <c r="IC92" s="37"/>
      <c r="ID92" s="37"/>
      <c r="IE92" s="37"/>
      <c r="IF92" s="37"/>
      <c r="IG92" s="37"/>
      <c r="IH92" s="37"/>
      <c r="II92" s="37"/>
      <c r="IJ92" s="37"/>
      <c r="IK92" s="37"/>
      <c r="IL92" s="37"/>
      <c r="IM92" s="37"/>
      <c r="IN92" s="37"/>
      <c r="IO92" s="37"/>
      <c r="IP92" s="37"/>
      <c r="IQ92" s="37"/>
      <c r="IR92" s="37"/>
      <c r="IS92" s="37"/>
      <c r="IT92" s="37"/>
      <c r="IU92" s="37"/>
      <c r="IV92" s="37"/>
      <c r="IW92" s="37"/>
      <c r="IX92" s="37"/>
      <c r="IY92" s="37"/>
      <c r="IZ92" s="37"/>
      <c r="JA92" s="37"/>
      <c r="JB92" s="37"/>
      <c r="JC92" s="37"/>
      <c r="JD92" s="37"/>
      <c r="JE92" s="37"/>
      <c r="JF92" s="37"/>
      <c r="JG92" s="37"/>
      <c r="JH92" s="37"/>
      <c r="JI92" s="37"/>
      <c r="JJ92" s="37"/>
      <c r="JK92" s="37"/>
      <c r="JL92" s="37"/>
      <c r="JM92" s="37"/>
      <c r="JN92" s="37"/>
      <c r="JO92" s="37"/>
      <c r="JP92" s="37"/>
      <c r="JQ92" s="37"/>
      <c r="JR92" s="37"/>
      <c r="JS92" s="37"/>
      <c r="JT92" s="37"/>
      <c r="JU92" s="37"/>
      <c r="JV92" s="37"/>
      <c r="JW92" s="37"/>
      <c r="JX92" s="37"/>
      <c r="JY92" s="37"/>
      <c r="JZ92" s="37"/>
      <c r="KA92" s="37"/>
      <c r="KB92" s="37"/>
      <c r="KC92" s="37"/>
      <c r="KD92" s="37"/>
      <c r="KE92" s="37"/>
      <c r="KF92" s="37"/>
      <c r="KG92" s="37"/>
      <c r="KH92" s="37"/>
      <c r="KI92" s="37"/>
      <c r="KJ92" s="37"/>
      <c r="KK92" s="37"/>
      <c r="KL92" s="37"/>
      <c r="KM92" s="37"/>
      <c r="KN92" s="37"/>
      <c r="KO92" s="37"/>
      <c r="KP92" s="37"/>
      <c r="KQ92" s="37"/>
      <c r="KR92" s="37"/>
      <c r="KS92" s="37"/>
      <c r="KT92" s="37"/>
      <c r="KU92" s="37"/>
      <c r="KV92" s="37"/>
      <c r="KW92" s="37"/>
      <c r="KX92" s="37"/>
      <c r="KY92" s="37"/>
      <c r="KZ92" s="37"/>
      <c r="LA92" s="37"/>
      <c r="LB92" s="37"/>
      <c r="LC92" s="37"/>
      <c r="LD92" s="37"/>
      <c r="LE92" s="37"/>
      <c r="LF92" s="37"/>
      <c r="LG92" s="37"/>
      <c r="LH92" s="37"/>
      <c r="LI92" s="37"/>
      <c r="LJ92" s="37"/>
      <c r="LK92" s="37"/>
      <c r="LL92" s="37"/>
      <c r="LM92" s="37"/>
      <c r="LN92" s="37"/>
      <c r="LO92" s="37"/>
      <c r="LP92" s="37"/>
      <c r="LQ92" s="37"/>
      <c r="LR92" s="37"/>
      <c r="LS92" s="37"/>
      <c r="LT92" s="37"/>
      <c r="LU92" s="37"/>
      <c r="LV92" s="37"/>
      <c r="LW92" s="37"/>
      <c r="LX92" s="37"/>
      <c r="LY92" s="37"/>
      <c r="LZ92" s="37"/>
      <c r="MA92" s="37"/>
      <c r="MB92" s="37"/>
      <c r="MC92" s="37"/>
      <c r="MD92" s="37"/>
      <c r="ME92" s="37"/>
      <c r="MF92" s="37"/>
      <c r="MG92" s="37"/>
      <c r="MH92" s="37"/>
      <c r="MI92" s="37"/>
      <c r="MJ92" s="37"/>
      <c r="MK92" s="37"/>
      <c r="ML92" s="37"/>
      <c r="MM92" s="37"/>
      <c r="MN92" s="37"/>
      <c r="MO92" s="37"/>
      <c r="MP92" s="37"/>
      <c r="MQ92" s="37"/>
      <c r="MR92" s="37"/>
      <c r="MS92" s="37"/>
      <c r="MT92" s="37"/>
      <c r="MU92" s="37"/>
      <c r="MV92" s="37"/>
      <c r="MW92" s="37"/>
      <c r="MX92" s="37"/>
      <c r="MY92" s="37"/>
      <c r="MZ92" s="37"/>
      <c r="NA92" s="37"/>
      <c r="NB92" s="37"/>
      <c r="NC92" s="37"/>
      <c r="ND92" s="37"/>
      <c r="NE92" s="37"/>
      <c r="NF92" s="37"/>
      <c r="NG92" s="37"/>
      <c r="NH92" s="37"/>
      <c r="NI92" s="37"/>
      <c r="NJ92" s="37"/>
      <c r="NK92" s="37"/>
      <c r="NL92" s="37"/>
      <c r="NM92" s="37"/>
      <c r="NN92" s="37"/>
      <c r="NO92" s="37"/>
      <c r="NP92" s="37"/>
      <c r="NQ92" s="37"/>
      <c r="NR92" s="37"/>
      <c r="NS92" s="37"/>
      <c r="NT92" s="37"/>
      <c r="NU92" s="37"/>
      <c r="NV92" s="37"/>
      <c r="NW92" s="37"/>
      <c r="NX92" s="37"/>
      <c r="NY92" s="37"/>
      <c r="NZ92" s="37"/>
      <c r="OA92" s="37"/>
      <c r="OB92" s="37"/>
      <c r="OC92" s="37"/>
      <c r="OD92" s="37"/>
      <c r="OE92" s="37"/>
      <c r="OF92" s="37"/>
      <c r="OG92" s="37"/>
      <c r="OH92" s="37"/>
      <c r="OI92" s="37"/>
      <c r="OJ92" s="37"/>
      <c r="OK92" s="37"/>
      <c r="OL92" s="37"/>
      <c r="OM92" s="37"/>
      <c r="ON92" s="37"/>
      <c r="OO92" s="37"/>
      <c r="OP92" s="37"/>
      <c r="OQ92" s="37"/>
      <c r="OR92" s="37"/>
      <c r="OS92" s="37"/>
      <c r="OT92" s="37"/>
      <c r="OU92" s="37"/>
      <c r="OV92" s="37"/>
      <c r="OW92" s="37"/>
      <c r="OX92" s="37"/>
      <c r="OY92" s="37"/>
      <c r="OZ92" s="37"/>
      <c r="PA92" s="37"/>
      <c r="PB92" s="37"/>
      <c r="PC92" s="37"/>
      <c r="PD92" s="37"/>
      <c r="PE92" s="37"/>
      <c r="PF92" s="37"/>
      <c r="PG92" s="37"/>
      <c r="PH92" s="37"/>
      <c r="PI92" s="37"/>
      <c r="PJ92" s="37"/>
      <c r="PK92" s="37"/>
      <c r="PL92" s="37"/>
      <c r="PM92" s="37"/>
      <c r="PN92" s="37"/>
      <c r="PO92" s="37"/>
      <c r="PP92" s="37"/>
      <c r="PQ92" s="37"/>
      <c r="PR92" s="37"/>
      <c r="PS92" s="37"/>
      <c r="PT92" s="37"/>
      <c r="PU92" s="37"/>
      <c r="PV92" s="37"/>
      <c r="PW92" s="37"/>
      <c r="PX92" s="37"/>
      <c r="PY92" s="37"/>
      <c r="PZ92" s="37"/>
      <c r="QA92" s="37"/>
      <c r="QB92" s="37"/>
      <c r="QC92" s="37"/>
      <c r="QD92" s="37"/>
      <c r="QE92" s="37"/>
      <c r="QF92" s="37"/>
      <c r="QG92" s="37"/>
      <c r="QH92" s="37"/>
      <c r="QI92" s="37"/>
      <c r="QJ92" s="37"/>
      <c r="QK92" s="37"/>
      <c r="QL92" s="37"/>
      <c r="QM92" s="37"/>
      <c r="QN92" s="37"/>
      <c r="QO92" s="37"/>
      <c r="QP92" s="37"/>
      <c r="QQ92" s="37"/>
      <c r="QR92" s="37"/>
      <c r="QS92" s="37"/>
      <c r="QT92" s="37"/>
      <c r="QU92" s="37"/>
      <c r="QV92" s="37"/>
      <c r="QW92" s="37"/>
      <c r="QX92" s="37"/>
      <c r="QY92" s="37"/>
      <c r="QZ92" s="37"/>
      <c r="RA92" s="37"/>
      <c r="RB92" s="37"/>
      <c r="RC92" s="37"/>
      <c r="RD92" s="37"/>
      <c r="RE92" s="37"/>
      <c r="RF92" s="37"/>
      <c r="RG92" s="37"/>
      <c r="RH92" s="37"/>
      <c r="RI92" s="37"/>
      <c r="RJ92" s="37"/>
      <c r="RK92" s="37"/>
      <c r="RL92" s="37"/>
      <c r="RM92" s="37"/>
      <c r="RN92" s="37"/>
      <c r="RO92" s="37"/>
      <c r="RP92" s="37"/>
      <c r="RQ92" s="37"/>
      <c r="RR92" s="37"/>
      <c r="RS92" s="37"/>
      <c r="RT92" s="37"/>
      <c r="RU92" s="37"/>
      <c r="RV92" s="37"/>
      <c r="RW92" s="37"/>
      <c r="RX92" s="37"/>
      <c r="RY92" s="37"/>
      <c r="RZ92" s="37"/>
      <c r="SA92" s="37"/>
      <c r="SB92" s="37"/>
      <c r="SC92" s="37"/>
      <c r="SD92" s="37"/>
      <c r="SE92" s="37"/>
      <c r="SF92" s="37"/>
      <c r="SG92" s="37"/>
      <c r="SH92" s="37"/>
      <c r="SI92" s="37"/>
      <c r="SJ92" s="37"/>
      <c r="SK92" s="37"/>
      <c r="SL92" s="37"/>
      <c r="SM92" s="37"/>
      <c r="SN92" s="37"/>
      <c r="SO92" s="37"/>
      <c r="SP92" s="37"/>
      <c r="SQ92" s="37"/>
      <c r="SR92" s="37"/>
      <c r="SS92" s="37"/>
      <c r="ST92" s="37"/>
      <c r="SU92" s="37"/>
      <c r="SV92" s="37"/>
      <c r="SW92" s="37"/>
      <c r="SX92" s="37"/>
      <c r="SY92" s="37"/>
      <c r="SZ92" s="37"/>
      <c r="TA92" s="37"/>
      <c r="TB92" s="37"/>
      <c r="TC92" s="37"/>
      <c r="TD92" s="37"/>
      <c r="TE92" s="37"/>
      <c r="TF92" s="37"/>
      <c r="TG92" s="37"/>
      <c r="TH92" s="37"/>
      <c r="TI92" s="37"/>
      <c r="TJ92" s="37"/>
      <c r="TK92" s="37"/>
      <c r="TL92" s="37"/>
      <c r="TM92" s="37"/>
      <c r="TN92" s="37"/>
      <c r="TO92" s="37"/>
      <c r="TP92" s="37"/>
      <c r="TQ92" s="37"/>
      <c r="TR92" s="37"/>
      <c r="TS92" s="37"/>
      <c r="TT92" s="37"/>
      <c r="TU92" s="37"/>
      <c r="TV92" s="37"/>
      <c r="TW92" s="37"/>
      <c r="TX92" s="37"/>
      <c r="TY92" s="37"/>
      <c r="TZ92" s="37"/>
      <c r="UA92" s="37"/>
      <c r="UB92" s="37"/>
      <c r="UC92" s="37"/>
      <c r="UD92" s="37"/>
      <c r="UE92" s="37"/>
      <c r="UF92" s="37"/>
      <c r="UG92" s="37"/>
      <c r="UH92" s="37"/>
      <c r="UI92" s="37"/>
      <c r="UJ92" s="37"/>
      <c r="UK92" s="37"/>
      <c r="UL92" s="37"/>
      <c r="UM92" s="37"/>
      <c r="UN92" s="37"/>
      <c r="UO92" s="37"/>
      <c r="UP92" s="37"/>
      <c r="UQ92" s="37"/>
      <c r="UR92" s="37"/>
      <c r="US92" s="37"/>
      <c r="UT92" s="37"/>
      <c r="UU92" s="37"/>
      <c r="UV92" s="37"/>
      <c r="UW92" s="37"/>
      <c r="UX92" s="37"/>
      <c r="UY92" s="37"/>
      <c r="UZ92" s="37"/>
      <c r="VA92" s="37"/>
      <c r="VB92" s="37"/>
      <c r="VC92" s="37"/>
      <c r="VD92" s="37"/>
      <c r="VE92" s="37"/>
      <c r="VF92" s="37"/>
      <c r="VG92" s="37"/>
      <c r="VH92" s="37"/>
      <c r="VI92" s="37"/>
      <c r="VJ92" s="37"/>
      <c r="VK92" s="37"/>
      <c r="VL92" s="37"/>
      <c r="VM92" s="37"/>
      <c r="VN92" s="37"/>
      <c r="VO92" s="37"/>
      <c r="VP92" s="37"/>
      <c r="VQ92" s="37"/>
      <c r="VR92" s="37"/>
      <c r="VS92" s="37"/>
      <c r="VT92" s="37"/>
      <c r="VU92" s="37"/>
      <c r="VV92" s="37"/>
      <c r="VW92" s="37"/>
      <c r="VX92" s="37"/>
      <c r="VY92" s="37"/>
      <c r="VZ92" s="37"/>
      <c r="WA92" s="37"/>
      <c r="WB92" s="37"/>
      <c r="WC92" s="37"/>
      <c r="WD92" s="37"/>
      <c r="WE92" s="37"/>
      <c r="WF92" s="37"/>
      <c r="WG92" s="37"/>
      <c r="WH92" s="37"/>
      <c r="WI92" s="37"/>
      <c r="WJ92" s="37"/>
      <c r="WK92" s="37"/>
      <c r="WL92" s="37"/>
      <c r="WM92" s="37"/>
      <c r="WN92" s="37"/>
      <c r="WO92" s="37"/>
      <c r="WP92" s="37"/>
      <c r="WQ92" s="37"/>
      <c r="WR92" s="37"/>
      <c r="WS92" s="37"/>
      <c r="WT92" s="37"/>
      <c r="WU92" s="37"/>
      <c r="WV92" s="37"/>
      <c r="WW92" s="37"/>
      <c r="WX92" s="37"/>
      <c r="WY92" s="37"/>
      <c r="WZ92" s="37"/>
      <c r="XA92" s="37"/>
      <c r="XB92" s="37"/>
      <c r="XC92" s="37"/>
      <c r="XD92" s="37"/>
      <c r="XE92" s="37"/>
      <c r="XF92" s="37"/>
      <c r="XG92" s="37"/>
      <c r="XH92" s="37"/>
      <c r="XI92" s="37"/>
      <c r="XJ92" s="37"/>
      <c r="XK92" s="37"/>
      <c r="XL92" s="37"/>
      <c r="XM92" s="37"/>
      <c r="XN92" s="37"/>
      <c r="XO92" s="37"/>
      <c r="XP92" s="37"/>
      <c r="XQ92" s="37"/>
      <c r="XR92" s="37"/>
      <c r="XS92" s="37"/>
      <c r="XT92" s="37"/>
      <c r="XU92" s="37"/>
      <c r="XV92" s="37"/>
      <c r="XW92" s="37"/>
      <c r="XX92" s="37"/>
      <c r="XY92" s="37"/>
      <c r="XZ92" s="37"/>
      <c r="YA92" s="37"/>
      <c r="YB92" s="37"/>
      <c r="YC92" s="37"/>
      <c r="YD92" s="37"/>
      <c r="YE92" s="37"/>
      <c r="YF92" s="37"/>
      <c r="YG92" s="37"/>
      <c r="YH92" s="37"/>
      <c r="YI92" s="37"/>
      <c r="YJ92" s="37"/>
      <c r="YK92" s="37"/>
      <c r="YL92" s="37"/>
      <c r="YM92" s="37"/>
      <c r="YN92" s="37"/>
      <c r="YO92" s="37"/>
      <c r="YP92" s="37"/>
      <c r="YQ92" s="37"/>
      <c r="YR92" s="37"/>
      <c r="YS92" s="37"/>
      <c r="YT92" s="37"/>
      <c r="YU92" s="37"/>
      <c r="YV92" s="37"/>
      <c r="YW92" s="37"/>
      <c r="YX92" s="37"/>
      <c r="YY92" s="37"/>
      <c r="YZ92" s="37"/>
      <c r="ZA92" s="37"/>
      <c r="ZB92" s="37"/>
      <c r="ZC92" s="37"/>
      <c r="ZD92" s="37"/>
      <c r="ZE92" s="37"/>
      <c r="ZF92" s="37"/>
      <c r="ZG92" s="37"/>
      <c r="ZH92" s="37"/>
      <c r="ZI92" s="37"/>
      <c r="ZJ92" s="37"/>
      <c r="ZK92" s="37"/>
      <c r="ZL92" s="37"/>
      <c r="ZM92" s="37"/>
      <c r="ZN92" s="37"/>
      <c r="ZO92" s="37"/>
      <c r="ZP92" s="37"/>
      <c r="ZQ92" s="37"/>
      <c r="ZR92" s="37"/>
      <c r="ZS92" s="37"/>
      <c r="ZT92" s="37"/>
      <c r="ZU92" s="37"/>
      <c r="ZV92" s="37"/>
      <c r="ZW92" s="37"/>
      <c r="ZX92" s="37"/>
      <c r="ZY92" s="37"/>
      <c r="ZZ92" s="37"/>
      <c r="AAA92" s="37"/>
      <c r="AAB92" s="37"/>
      <c r="AAC92" s="37"/>
      <c r="AAD92" s="37"/>
      <c r="AAE92" s="37"/>
      <c r="AAF92" s="37"/>
      <c r="AAG92" s="37"/>
      <c r="AAH92" s="37"/>
      <c r="AAI92" s="37"/>
      <c r="AAJ92" s="37"/>
      <c r="AAK92" s="37"/>
      <c r="AAL92" s="37"/>
      <c r="AAM92" s="37"/>
      <c r="AAN92" s="37"/>
      <c r="AAO92" s="37"/>
      <c r="AAP92" s="37"/>
      <c r="AAQ92" s="37"/>
      <c r="AAR92" s="37"/>
      <c r="AAS92" s="37"/>
      <c r="AAT92" s="37"/>
      <c r="AAU92" s="37"/>
      <c r="AAV92" s="37"/>
      <c r="AAW92" s="37"/>
      <c r="AAX92" s="37"/>
      <c r="AAY92" s="37"/>
      <c r="AAZ92" s="37"/>
      <c r="ABA92" s="37"/>
      <c r="ABB92" s="37"/>
      <c r="ABC92" s="37"/>
      <c r="ABD92" s="37"/>
      <c r="ABE92" s="37"/>
      <c r="ABF92" s="37"/>
      <c r="ABG92" s="37"/>
      <c r="ABH92" s="37"/>
      <c r="ABI92" s="37"/>
      <c r="ABJ92" s="37"/>
      <c r="ABK92" s="37"/>
      <c r="ABL92" s="37"/>
      <c r="ABM92" s="37"/>
      <c r="ABN92" s="37"/>
      <c r="ABO92" s="37"/>
      <c r="ABP92" s="37"/>
      <c r="ABQ92" s="37"/>
      <c r="ABR92" s="37"/>
      <c r="ABS92" s="37"/>
      <c r="ABT92" s="37"/>
      <c r="ABU92" s="37"/>
      <c r="ABV92" s="37"/>
      <c r="ABW92" s="37"/>
      <c r="ABX92" s="37"/>
      <c r="ABY92" s="37"/>
      <c r="ABZ92" s="37"/>
      <c r="ACA92" s="37"/>
      <c r="ACB92" s="37"/>
      <c r="ACC92" s="37"/>
      <c r="ACD92" s="37"/>
      <c r="ACE92" s="37"/>
      <c r="ACF92" s="37"/>
      <c r="ACG92" s="37"/>
      <c r="ACH92" s="37"/>
      <c r="ACI92" s="37"/>
      <c r="ACJ92" s="37"/>
      <c r="ACK92" s="37"/>
      <c r="ACL92" s="37"/>
      <c r="ACM92" s="37"/>
      <c r="ACN92" s="37"/>
      <c r="ACO92" s="37"/>
      <c r="ACP92" s="37"/>
      <c r="ACQ92" s="37"/>
      <c r="ACR92" s="37"/>
      <c r="ACS92" s="37"/>
      <c r="ACT92" s="37"/>
      <c r="ACU92" s="37"/>
      <c r="ACV92" s="37"/>
      <c r="ACW92" s="37"/>
      <c r="ACX92" s="37"/>
      <c r="ACY92" s="37"/>
      <c r="ACZ92" s="37"/>
      <c r="ADA92" s="37"/>
      <c r="ADB92" s="37"/>
      <c r="ADC92" s="37"/>
      <c r="ADD92" s="37"/>
      <c r="ADE92" s="37"/>
      <c r="ADF92" s="37"/>
      <c r="ADG92" s="37"/>
      <c r="ADH92" s="37"/>
      <c r="ADI92" s="37"/>
      <c r="ADJ92" s="37"/>
      <c r="ADK92" s="37"/>
      <c r="ADL92" s="37"/>
      <c r="ADM92" s="37"/>
      <c r="ADN92" s="37"/>
      <c r="ADO92" s="37"/>
      <c r="ADP92" s="37"/>
      <c r="ADQ92" s="37"/>
      <c r="ADR92" s="37"/>
      <c r="ADS92" s="37"/>
      <c r="ADT92" s="37"/>
      <c r="ADU92" s="37"/>
      <c r="ADV92" s="37"/>
      <c r="ADW92" s="37"/>
      <c r="ADX92" s="37"/>
      <c r="ADY92" s="37"/>
      <c r="ADZ92" s="37"/>
      <c r="AEA92" s="37"/>
      <c r="AEB92" s="37"/>
      <c r="AEC92" s="37"/>
      <c r="AED92" s="37"/>
      <c r="AEE92" s="37"/>
      <c r="AEF92" s="37"/>
      <c r="AEG92" s="37"/>
      <c r="AEH92" s="37"/>
      <c r="AEI92" s="37"/>
      <c r="AEJ92" s="37"/>
      <c r="AEK92" s="37"/>
      <c r="AEL92" s="37"/>
      <c r="AEM92" s="37"/>
      <c r="AEN92" s="37"/>
      <c r="AEO92" s="37"/>
      <c r="AEP92" s="37"/>
      <c r="AEQ92" s="37"/>
      <c r="AER92" s="37"/>
      <c r="AES92" s="37"/>
      <c r="AET92" s="37"/>
      <c r="AEU92" s="37"/>
      <c r="AEV92" s="37"/>
      <c r="AEW92" s="37"/>
      <c r="AEX92" s="37"/>
      <c r="AEY92" s="37"/>
      <c r="AEZ92" s="37"/>
      <c r="AFA92" s="37"/>
      <c r="AFB92" s="37"/>
      <c r="AFC92" s="37"/>
      <c r="AFD92" s="37"/>
      <c r="AFE92" s="37"/>
      <c r="AFF92" s="37"/>
      <c r="AFG92" s="37"/>
      <c r="AFH92" s="37"/>
      <c r="AFI92" s="37"/>
      <c r="AFJ92" s="37"/>
      <c r="AFK92" s="37"/>
      <c r="AFL92" s="37"/>
      <c r="AFM92" s="37"/>
      <c r="AFN92" s="37"/>
      <c r="AFO92" s="37"/>
      <c r="AFP92" s="37"/>
      <c r="AFQ92" s="37"/>
      <c r="AFR92" s="37"/>
      <c r="AFS92" s="37"/>
      <c r="AFT92" s="37"/>
      <c r="AFU92" s="37"/>
      <c r="AFV92" s="37"/>
      <c r="AFW92" s="37"/>
      <c r="AFX92" s="37"/>
      <c r="AFY92" s="37"/>
      <c r="AFZ92" s="37"/>
      <c r="AGA92" s="37"/>
      <c r="AGB92" s="37"/>
      <c r="AGC92" s="37"/>
      <c r="AGD92" s="37"/>
      <c r="AGE92" s="37"/>
      <c r="AGF92" s="37"/>
      <c r="AGG92" s="37"/>
      <c r="AGH92" s="37"/>
      <c r="AGI92" s="37"/>
      <c r="AGJ92" s="37"/>
      <c r="AGK92" s="37"/>
      <c r="AGL92" s="37"/>
      <c r="AGM92" s="37"/>
      <c r="AGN92" s="37"/>
      <c r="AGO92" s="37"/>
      <c r="AGP92" s="37"/>
      <c r="AGQ92" s="37"/>
      <c r="AGR92" s="37"/>
      <c r="AGS92" s="37"/>
      <c r="AGT92" s="37"/>
      <c r="AGU92" s="37"/>
      <c r="AGV92" s="37"/>
      <c r="AGW92" s="37"/>
      <c r="AGX92" s="37"/>
      <c r="AGY92" s="37"/>
      <c r="AGZ92" s="37"/>
      <c r="AHA92" s="37"/>
      <c r="AHB92" s="37"/>
      <c r="AHC92" s="37"/>
      <c r="AHD92" s="37"/>
      <c r="AHE92" s="37"/>
      <c r="AHF92" s="37"/>
      <c r="AHG92" s="37"/>
      <c r="AHH92" s="37"/>
      <c r="AHI92" s="37"/>
      <c r="AHJ92" s="37"/>
      <c r="AHK92" s="37"/>
      <c r="AHL92" s="37"/>
      <c r="AHM92" s="37"/>
      <c r="AHN92" s="37"/>
      <c r="AHO92" s="37"/>
      <c r="AHP92" s="37"/>
      <c r="AHQ92" s="37"/>
      <c r="AHR92" s="37"/>
      <c r="AHS92" s="37"/>
      <c r="AHT92" s="37"/>
      <c r="AHU92" s="37"/>
      <c r="AHV92" s="37"/>
      <c r="AHW92" s="37"/>
      <c r="AHX92" s="37"/>
      <c r="AHY92" s="37"/>
      <c r="AHZ92" s="37"/>
      <c r="AIA92" s="37"/>
      <c r="AIB92" s="37"/>
      <c r="AIC92" s="37"/>
      <c r="AID92" s="37"/>
      <c r="AIE92" s="37"/>
      <c r="AIF92" s="37"/>
      <c r="AIG92" s="37"/>
      <c r="AIH92" s="37"/>
      <c r="AII92" s="37"/>
      <c r="AIJ92" s="37"/>
      <c r="AIK92" s="37"/>
      <c r="AIL92" s="37"/>
      <c r="AIM92" s="37"/>
      <c r="AIN92" s="37"/>
      <c r="AIO92" s="37"/>
      <c r="AIP92" s="37"/>
      <c r="AIQ92" s="37"/>
      <c r="AIR92" s="37"/>
      <c r="AIS92" s="37"/>
      <c r="AIT92" s="37"/>
      <c r="AIU92" s="37"/>
      <c r="AIV92" s="37"/>
      <c r="AIW92" s="37"/>
      <c r="AIX92" s="37"/>
      <c r="AIY92" s="37"/>
      <c r="AIZ92" s="37"/>
      <c r="AJA92" s="37"/>
      <c r="AJB92" s="37"/>
      <c r="AJC92" s="37"/>
      <c r="AJD92" s="37"/>
      <c r="AJE92" s="37"/>
      <c r="AJF92" s="37"/>
      <c r="AJG92" s="37"/>
      <c r="AJH92" s="37"/>
      <c r="AJI92" s="37"/>
      <c r="AJJ92" s="37"/>
      <c r="AJK92" s="37"/>
      <c r="AJL92" s="37"/>
      <c r="AJM92" s="37"/>
      <c r="AJN92" s="37"/>
      <c r="AJO92" s="37"/>
      <c r="AJP92" s="37"/>
      <c r="AJQ92" s="37"/>
      <c r="AJR92" s="37"/>
      <c r="AJS92" s="37"/>
      <c r="AJT92" s="37"/>
      <c r="AJU92" s="37"/>
      <c r="AJV92" s="37"/>
      <c r="AJW92" s="37"/>
      <c r="AJX92" s="37"/>
      <c r="AJY92" s="37"/>
      <c r="AJZ92" s="37"/>
      <c r="AKA92" s="37"/>
      <c r="AKB92" s="37"/>
      <c r="AKC92" s="37"/>
      <c r="AKD92" s="37"/>
      <c r="AKE92" s="37"/>
      <c r="AKF92" s="37"/>
      <c r="AKG92" s="37"/>
      <c r="AKH92" s="37"/>
      <c r="AKI92" s="37"/>
      <c r="AKJ92" s="37"/>
      <c r="AKK92" s="37"/>
      <c r="AKL92" s="37"/>
      <c r="AKM92" s="37"/>
      <c r="AKN92" s="37"/>
      <c r="AKO92" s="37"/>
      <c r="AKP92" s="37"/>
      <c r="AKQ92" s="37"/>
      <c r="AKR92" s="37"/>
      <c r="AKS92" s="37"/>
      <c r="AKT92" s="37"/>
      <c r="AKU92" s="37"/>
      <c r="AKV92" s="37"/>
      <c r="AKW92" s="37"/>
      <c r="AKX92" s="37"/>
      <c r="AKY92" s="37"/>
      <c r="AKZ92" s="37"/>
      <c r="ALA92" s="37"/>
      <c r="ALB92" s="37"/>
      <c r="ALC92" s="37"/>
      <c r="ALD92" s="37"/>
      <c r="ALE92" s="37"/>
      <c r="ALF92" s="37"/>
      <c r="ALG92" s="37"/>
      <c r="ALH92" s="37"/>
      <c r="ALI92" s="37"/>
      <c r="ALJ92" s="37"/>
      <c r="ALK92" s="37"/>
      <c r="ALL92" s="37"/>
      <c r="ALM92" s="37"/>
      <c r="ALN92" s="37"/>
      <c r="ALO92" s="37"/>
      <c r="ALP92" s="37"/>
      <c r="ALQ92" s="37"/>
      <c r="ALR92" s="37"/>
      <c r="ALS92" s="37"/>
      <c r="ALT92" s="37"/>
      <c r="ALU92" s="37"/>
      <c r="ALV92" s="37"/>
      <c r="ALW92" s="37"/>
      <c r="ALX92" s="37"/>
      <c r="ALY92" s="37"/>
      <c r="ALZ92" s="37"/>
      <c r="AMA92" s="37"/>
      <c r="AMB92" s="37"/>
      <c r="AMC92" s="37"/>
      <c r="AMD92" s="37"/>
      <c r="AME92" s="37"/>
      <c r="AMF92" s="37"/>
      <c r="AMG92" s="37"/>
      <c r="AMH92" s="37"/>
      <c r="AMI92" s="37"/>
      <c r="AMJ92" s="37"/>
      <c r="AMK92" s="37"/>
    </row>
  </sheetData>
  <mergeCells count="111">
    <mergeCell ref="A77:D77"/>
    <mergeCell ref="G77:J77"/>
    <mergeCell ref="A78:D78"/>
    <mergeCell ref="G78:J78"/>
    <mergeCell ref="G87:J87"/>
    <mergeCell ref="G88:J88"/>
    <mergeCell ref="G89:J89"/>
    <mergeCell ref="A81:D81"/>
    <mergeCell ref="G81:J81"/>
    <mergeCell ref="A79:D79"/>
    <mergeCell ref="G84:J84"/>
    <mergeCell ref="A82:D82"/>
    <mergeCell ref="G83:J83"/>
    <mergeCell ref="A83:D83"/>
    <mergeCell ref="A85:D85"/>
    <mergeCell ref="G85:J85"/>
    <mergeCell ref="G80:J80"/>
    <mergeCell ref="A84:D84"/>
    <mergeCell ref="G68:J68"/>
    <mergeCell ref="G69:J69"/>
    <mergeCell ref="G70:J70"/>
    <mergeCell ref="G71:J71"/>
    <mergeCell ref="G72:J72"/>
    <mergeCell ref="G75:J75"/>
    <mergeCell ref="A58:D58"/>
    <mergeCell ref="G58:J58"/>
    <mergeCell ref="A60:D60"/>
    <mergeCell ref="G60:J60"/>
    <mergeCell ref="A62:D62"/>
    <mergeCell ref="G62:J62"/>
    <mergeCell ref="A64:D64"/>
    <mergeCell ref="G64:J64"/>
    <mergeCell ref="A59:D59"/>
    <mergeCell ref="A65:D65"/>
    <mergeCell ref="G65:J65"/>
    <mergeCell ref="A54:D54"/>
    <mergeCell ref="G54:J54"/>
    <mergeCell ref="A56:D56"/>
    <mergeCell ref="G56:J56"/>
    <mergeCell ref="A57:D57"/>
    <mergeCell ref="G57:J57"/>
    <mergeCell ref="A47:D47"/>
    <mergeCell ref="G47:J47"/>
    <mergeCell ref="A49:D49"/>
    <mergeCell ref="G49:J49"/>
    <mergeCell ref="A50:D50"/>
    <mergeCell ref="G50:J50"/>
    <mergeCell ref="A51:D51"/>
    <mergeCell ref="G51:J51"/>
    <mergeCell ref="A52:D52"/>
    <mergeCell ref="G52:J52"/>
    <mergeCell ref="A53:D53"/>
    <mergeCell ref="G53:J53"/>
    <mergeCell ref="A37:D37"/>
    <mergeCell ref="G37:J37"/>
    <mergeCell ref="A40:D40"/>
    <mergeCell ref="G40:J40"/>
    <mergeCell ref="A41:D41"/>
    <mergeCell ref="G41:J41"/>
    <mergeCell ref="A43:D43"/>
    <mergeCell ref="A45:D45"/>
    <mergeCell ref="G45:J45"/>
    <mergeCell ref="A38:D38"/>
    <mergeCell ref="G38:J38"/>
    <mergeCell ref="A39:D39"/>
    <mergeCell ref="G39:J39"/>
    <mergeCell ref="A42:D42"/>
    <mergeCell ref="G42:J42"/>
    <mergeCell ref="A33:D33"/>
    <mergeCell ref="G33:J33"/>
    <mergeCell ref="A34:D34"/>
    <mergeCell ref="G34:J34"/>
    <mergeCell ref="A35:D35"/>
    <mergeCell ref="G35:J35"/>
    <mergeCell ref="A36:D36"/>
    <mergeCell ref="G36:J36"/>
    <mergeCell ref="A25:D25"/>
    <mergeCell ref="G25:J25"/>
    <mergeCell ref="A26:D26"/>
    <mergeCell ref="A27:D27"/>
    <mergeCell ref="A28:D28"/>
    <mergeCell ref="G28:J28"/>
    <mergeCell ref="A30:D30"/>
    <mergeCell ref="G30:J30"/>
    <mergeCell ref="A32:D32"/>
    <mergeCell ref="G32:J32"/>
    <mergeCell ref="E2:J2"/>
    <mergeCell ref="D5:K5"/>
    <mergeCell ref="D7:K7"/>
    <mergeCell ref="A10:D10"/>
    <mergeCell ref="G10:J10"/>
    <mergeCell ref="A11:D11"/>
    <mergeCell ref="G11:J11"/>
    <mergeCell ref="A12:D12"/>
    <mergeCell ref="G12:J12"/>
    <mergeCell ref="E8:I8"/>
    <mergeCell ref="A23:D23"/>
    <mergeCell ref="G23:J23"/>
    <mergeCell ref="A24:D24"/>
    <mergeCell ref="A13:D13"/>
    <mergeCell ref="G13:J13"/>
    <mergeCell ref="A14:D14"/>
    <mergeCell ref="A15:D15"/>
    <mergeCell ref="A16:D16"/>
    <mergeCell ref="A17:D17"/>
    <mergeCell ref="A18:D18"/>
    <mergeCell ref="A19:D19"/>
    <mergeCell ref="A21:D21"/>
    <mergeCell ref="G21:J21"/>
    <mergeCell ref="G24:J24"/>
    <mergeCell ref="A20:D20"/>
  </mergeCells>
  <pageMargins left="0.25" right="0.25" top="0.75" bottom="0.75" header="0.51180555555555496" footer="0.51180555555555496"/>
  <pageSetup paperSize="9" scale="57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2"/>
  <sheetViews>
    <sheetView topLeftCell="A11" zoomScaleNormal="100" workbookViewId="0">
      <selection activeCell="B32" sqref="B32:C32"/>
    </sheetView>
  </sheetViews>
  <sheetFormatPr baseColWidth="10" defaultColWidth="9.140625" defaultRowHeight="15" x14ac:dyDescent="0.25"/>
  <cols>
    <col min="1" max="1" width="31.28515625" style="2"/>
    <col min="2" max="2" width="17" style="11"/>
    <col min="3" max="3" width="23.140625" style="11" customWidth="1"/>
    <col min="4" max="4" width="21.85546875" style="11"/>
    <col min="5" max="5" width="15.5703125" style="15"/>
    <col min="6" max="6" width="18.42578125" style="11"/>
    <col min="7" max="7" width="1.85546875" style="2"/>
    <col min="8" max="8" width="21.85546875" style="2"/>
    <col min="9" max="10" width="0" style="2" hidden="1" customWidth="1"/>
    <col min="11" max="1025" width="21.85546875" style="2"/>
  </cols>
  <sheetData>
    <row r="1" spans="1:1024" ht="29.25" customHeight="1" x14ac:dyDescent="0.3">
      <c r="A1" s="283" t="s">
        <v>143</v>
      </c>
      <c r="B1" s="284"/>
      <c r="C1" s="284"/>
      <c r="D1" s="284"/>
      <c r="E1" s="284"/>
      <c r="F1" s="28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" customFormat="1" ht="31.5" x14ac:dyDescent="0.25">
      <c r="A2" s="54" t="s">
        <v>53</v>
      </c>
      <c r="B2" s="70" t="s">
        <v>54</v>
      </c>
      <c r="C2" s="66" t="s">
        <v>55</v>
      </c>
      <c r="D2" s="67" t="s">
        <v>56</v>
      </c>
      <c r="E2" s="69" t="s">
        <v>57</v>
      </c>
      <c r="F2" s="68" t="s">
        <v>58</v>
      </c>
      <c r="G2"/>
      <c r="I2" s="55" t="s">
        <v>100</v>
      </c>
      <c r="J2" s="57">
        <v>7667.9521255301279</v>
      </c>
    </row>
    <row r="3" spans="1:1024" ht="15.75" x14ac:dyDescent="0.25">
      <c r="A3" s="55" t="s">
        <v>59</v>
      </c>
      <c r="B3" s="56">
        <f t="shared" ref="B3:B23" si="0">C3+D3+E3+F3</f>
        <v>106051.35757512492</v>
      </c>
      <c r="C3" s="56">
        <f>'1-1&amp;1-2 FONCTIONNEMENT&amp;COTISATI'!C5</f>
        <v>34293.029681317101</v>
      </c>
      <c r="D3" s="56">
        <f>'1-3 ACTIONS COMMUNES'!D4</f>
        <v>24469.028827692968</v>
      </c>
      <c r="E3" s="56">
        <f t="shared" ref="E3:E9" si="1">J2</f>
        <v>7667.9521255301279</v>
      </c>
      <c r="F3" s="56">
        <f>'3-2 COMMISSION TCH'!C3</f>
        <v>39621.346940584728</v>
      </c>
      <c r="G3"/>
      <c r="H3"/>
      <c r="I3" s="55" t="s">
        <v>101</v>
      </c>
      <c r="J3" s="57">
        <v>3046.5641848304995</v>
      </c>
    </row>
    <row r="4" spans="1:1024" ht="15.75" x14ac:dyDescent="0.25">
      <c r="A4" s="55" t="s">
        <v>60</v>
      </c>
      <c r="B4" s="56">
        <f t="shared" si="0"/>
        <v>62936.727883570988</v>
      </c>
      <c r="C4" s="56">
        <f>'1-1&amp;1-2 FONCTIONNEMENT&amp;COTISATI'!C6</f>
        <v>20875.625843141683</v>
      </c>
      <c r="D4" s="56">
        <f>'1-3 ACTIONS COMMUNES'!D5</f>
        <v>14895.338653331475</v>
      </c>
      <c r="E4" s="56">
        <f t="shared" si="1"/>
        <v>3046.5641848304995</v>
      </c>
      <c r="F4" s="56">
        <f>'3-2 COMMISSION TCH'!C4</f>
        <v>24119.199202267326</v>
      </c>
      <c r="G4"/>
      <c r="H4"/>
      <c r="I4" s="55" t="s">
        <v>102</v>
      </c>
      <c r="J4" s="57">
        <v>3385.9548456502926</v>
      </c>
    </row>
    <row r="5" spans="1:1024" ht="15.75" x14ac:dyDescent="0.25">
      <c r="A5" s="55" t="s">
        <v>61</v>
      </c>
      <c r="B5" s="56">
        <f t="shared" si="0"/>
        <v>32107.574119186305</v>
      </c>
      <c r="C5" s="56">
        <f>'1-1&amp;1-2 FONCTIONNEMENT&amp;COTISATI'!C7</f>
        <v>10011.356465471041</v>
      </c>
      <c r="D5" s="56">
        <f>'1-3 ACTIONS COMMUNES'!D6</f>
        <v>7143.3808046239892</v>
      </c>
      <c r="E5" s="56">
        <f t="shared" si="1"/>
        <v>3385.9548456502926</v>
      </c>
      <c r="F5" s="56">
        <f>'3-2 COMMISSION TCH'!C5</f>
        <v>11566.882003440982</v>
      </c>
      <c r="G5"/>
      <c r="H5"/>
      <c r="I5" s="55" t="s">
        <v>103</v>
      </c>
      <c r="J5" s="57">
        <v>25214.344931747528</v>
      </c>
    </row>
    <row r="6" spans="1:1024" ht="15.75" x14ac:dyDescent="0.25">
      <c r="A6" s="55" t="s">
        <v>62</v>
      </c>
      <c r="B6" s="56">
        <f t="shared" si="0"/>
        <v>379054.79608023539</v>
      </c>
      <c r="C6" s="56">
        <f>'1-1&amp;1-2 FONCTIONNEMENT&amp;COTISATI'!C8</f>
        <v>123336.46145134227</v>
      </c>
      <c r="D6" s="56">
        <f>'1-3 ACTIONS COMMUNES'!D7</f>
        <v>88003.98969714556</v>
      </c>
      <c r="E6" s="56">
        <f t="shared" si="1"/>
        <v>25214.344931747528</v>
      </c>
      <c r="F6" s="56">
        <f>'3-2 COMMISSION TCH'!C6</f>
        <v>142500</v>
      </c>
      <c r="G6"/>
      <c r="H6"/>
      <c r="I6" s="55" t="s">
        <v>104</v>
      </c>
      <c r="J6" s="57">
        <v>14216.001799884407</v>
      </c>
    </row>
    <row r="7" spans="1:1024" ht="15.75" x14ac:dyDescent="0.25">
      <c r="A7" s="55" t="s">
        <v>63</v>
      </c>
      <c r="B7" s="56">
        <f t="shared" si="0"/>
        <v>185515.85989045814</v>
      </c>
      <c r="C7" s="56">
        <f>'1-1&amp;1-2 FONCTIONNEMENT&amp;COTISATI'!C9</f>
        <v>59709.166307676809</v>
      </c>
      <c r="D7" s="56">
        <f>'1-3 ACTIONS COMMUNES'!D8</f>
        <v>42604.147992675797</v>
      </c>
      <c r="E7" s="56">
        <f t="shared" si="1"/>
        <v>14216.001799884407</v>
      </c>
      <c r="F7" s="56">
        <f>'3-2 COMMISSION TCH'!C7</f>
        <v>68986.543790221127</v>
      </c>
      <c r="G7"/>
      <c r="H7"/>
      <c r="I7" s="55" t="s">
        <v>105</v>
      </c>
      <c r="J7" s="57">
        <v>2600.4253182362681</v>
      </c>
    </row>
    <row r="8" spans="1:1024" ht="15.75" x14ac:dyDescent="0.25">
      <c r="A8" s="55" t="s">
        <v>64</v>
      </c>
      <c r="B8" s="56">
        <f t="shared" si="0"/>
        <v>12379.813316737931</v>
      </c>
      <c r="C8" s="56">
        <f>'1-1&amp;1-2 FONCTIONNEMENT&amp;COTISATI'!C10</f>
        <v>3408.7541630133214</v>
      </c>
      <c r="D8" s="56">
        <f>'1-3 ACTIONS COMMUNES'!D9</f>
        <v>2432.2407397772931</v>
      </c>
      <c r="E8" s="56">
        <f t="shared" si="1"/>
        <v>2600.4253182362681</v>
      </c>
      <c r="F8" s="56">
        <f>'3-2 COMMISSION TCH'!C8</f>
        <v>3938.3930957110483</v>
      </c>
      <c r="G8"/>
      <c r="H8"/>
      <c r="I8" s="55" t="s">
        <v>106</v>
      </c>
      <c r="J8" s="57">
        <v>2756.0626905861473</v>
      </c>
    </row>
    <row r="9" spans="1:1024" ht="15.75" x14ac:dyDescent="0.25">
      <c r="A9" s="55" t="s">
        <v>65</v>
      </c>
      <c r="B9" s="56">
        <f t="shared" si="0"/>
        <v>54859.015799725777</v>
      </c>
      <c r="C9" s="56">
        <f>'1-1&amp;1-2 FONCTIONNEMENT&amp;COTISATI'!C11</f>
        <v>18161.275362351847</v>
      </c>
      <c r="D9" s="56">
        <f>'1-3 ACTIONS COMMUNES'!D10</f>
        <v>12958.574221021981</v>
      </c>
      <c r="E9" s="56">
        <f t="shared" si="1"/>
        <v>2756.0626905861473</v>
      </c>
      <c r="F9" s="56">
        <f>'3-2 COMMISSION TCH'!C9</f>
        <v>20983.103525765804</v>
      </c>
      <c r="G9"/>
      <c r="H9"/>
      <c r="I9" s="55" t="s">
        <v>107</v>
      </c>
      <c r="J9" s="57">
        <v>606.53653916612791</v>
      </c>
    </row>
    <row r="10" spans="1:1024" ht="15.75" x14ac:dyDescent="0.25">
      <c r="A10" s="55" t="s">
        <v>66</v>
      </c>
      <c r="B10" s="56">
        <f t="shared" si="0"/>
        <v>350492.61339427438</v>
      </c>
      <c r="C10" s="56">
        <f>'1-1&amp;1-2 FONCTIONNEMENT&amp;COTISATI'!C12</f>
        <v>116532.10790100004</v>
      </c>
      <c r="D10" s="56">
        <f>'1-3 ACTIONS COMMUNES'!D11</f>
        <v>83148.89451528572</v>
      </c>
      <c r="E10" s="56">
        <f>J10</f>
        <v>16173.198455964826</v>
      </c>
      <c r="F10" s="56">
        <f>'3-2 COMMISSION TCH'!C10</f>
        <v>134638.41252202378</v>
      </c>
      <c r="G10"/>
      <c r="H10"/>
      <c r="I10" s="55" t="s">
        <v>108</v>
      </c>
      <c r="J10" s="57">
        <v>16173.198455964826</v>
      </c>
    </row>
    <row r="11" spans="1:1024" ht="15.75" x14ac:dyDescent="0.25">
      <c r="A11" s="55" t="s">
        <v>67</v>
      </c>
      <c r="B11" s="56">
        <f t="shared" si="0"/>
        <v>179489.63154897292</v>
      </c>
      <c r="C11" s="56">
        <f>'1-1&amp;1-2 FONCTIONNEMENT&amp;COTISATI'!C13</f>
        <v>65957.959832914348</v>
      </c>
      <c r="D11" s="56">
        <f>'1-3 ACTIONS COMMUNES'!D12</f>
        <v>37325.421223795856</v>
      </c>
      <c r="E11" s="56">
        <f>0</f>
        <v>0</v>
      </c>
      <c r="F11" s="56">
        <f>'3-2 COMMISSION TCH'!C11</f>
        <v>76206.250492262727</v>
      </c>
      <c r="G11"/>
      <c r="H11"/>
      <c r="I11" s="55" t="s">
        <v>109</v>
      </c>
      <c r="J11" s="57">
        <v>13704.197030649717</v>
      </c>
    </row>
    <row r="12" spans="1:1024" ht="15.75" x14ac:dyDescent="0.25">
      <c r="A12" s="55" t="s">
        <v>68</v>
      </c>
      <c r="B12" s="56">
        <f t="shared" si="0"/>
        <v>19760.805926880319</v>
      </c>
      <c r="C12" s="56">
        <f>'1-1&amp;1-2 FONCTIONNEMENT&amp;COTISATI'!C14</f>
        <v>6676.5114059134421</v>
      </c>
      <c r="D12" s="56">
        <f>'1-3 ACTIONS COMMUNES'!D13</f>
        <v>4763.8762622574568</v>
      </c>
      <c r="E12" s="56">
        <f>J9</f>
        <v>606.53653916612791</v>
      </c>
      <c r="F12" s="56">
        <f>'3-2 COMMISSION TCH'!C12</f>
        <v>7713.8817195432948</v>
      </c>
      <c r="G12"/>
      <c r="H12"/>
      <c r="I12" s="55" t="s">
        <v>110</v>
      </c>
      <c r="J12" s="57">
        <v>12893.180547532778</v>
      </c>
    </row>
    <row r="13" spans="1:1024" ht="15.75" x14ac:dyDescent="0.25">
      <c r="A13" s="55" t="s">
        <v>69</v>
      </c>
      <c r="B13" s="56">
        <f t="shared" si="0"/>
        <v>47676.213910901795</v>
      </c>
      <c r="C13" s="56">
        <f>'1-1&amp;1-2 FONCTIONNEMENT&amp;COTISATI'!C15</f>
        <v>15355.24724225098</v>
      </c>
      <c r="D13" s="56">
        <f>'1-3 ACTIONS COMMUNES'!D14</f>
        <v>10956.395247623439</v>
      </c>
      <c r="E13" s="56">
        <f>J18</f>
        <v>3623.4857252616885</v>
      </c>
      <c r="F13" s="56">
        <f>'3-2 COMMISSION TCH'!C13</f>
        <v>17741.085695765687</v>
      </c>
      <c r="G13"/>
      <c r="H13"/>
      <c r="I13" s="55" t="s">
        <v>111</v>
      </c>
      <c r="J13" s="57">
        <v>399.17825301529371</v>
      </c>
    </row>
    <row r="14" spans="1:1024" ht="15.75" x14ac:dyDescent="0.25">
      <c r="A14" s="55" t="s">
        <v>70</v>
      </c>
      <c r="B14" s="56">
        <f t="shared" si="0"/>
        <v>7082.9811675748279</v>
      </c>
      <c r="C14" s="56">
        <f>'1-1&amp;1-2 FONCTIONNEMENT&amp;COTISATI'!C16</f>
        <v>2349.1850859759065</v>
      </c>
      <c r="D14" s="56">
        <f>'1-3 ACTIONS COMMUNES'!D15</f>
        <v>1676.208784248867</v>
      </c>
      <c r="E14" s="56">
        <f>J21</f>
        <v>343.39499109815949</v>
      </c>
      <c r="F14" s="56">
        <f>'3-2 COMMISSION TCH'!C14</f>
        <v>2714.1923062518954</v>
      </c>
      <c r="G14"/>
      <c r="H14"/>
      <c r="I14" s="55" t="s">
        <v>112</v>
      </c>
      <c r="J14" s="57">
        <v>8645.9860105857442</v>
      </c>
    </row>
    <row r="15" spans="1:1024" ht="15.75" x14ac:dyDescent="0.25">
      <c r="A15" s="55" t="s">
        <v>71</v>
      </c>
      <c r="B15" s="56">
        <f t="shared" si="0"/>
        <v>188748.896529372</v>
      </c>
      <c r="C15" s="56">
        <f>'1-1&amp;1-2 FONCTIONNEMENT&amp;COTISATI'!C17</f>
        <v>61014.487636762722</v>
      </c>
      <c r="D15" s="56">
        <f>'1-3 ACTIONS COMMUNES'!D16</f>
        <v>43535.531003381519</v>
      </c>
      <c r="E15" s="56">
        <f>J11</f>
        <v>13704.197030649717</v>
      </c>
      <c r="F15" s="56">
        <f>'3-2 COMMISSION TCH'!C15</f>
        <v>70494.680858578038</v>
      </c>
      <c r="G15"/>
      <c r="H15"/>
      <c r="I15" s="55" t="s">
        <v>113</v>
      </c>
      <c r="J15" s="57">
        <v>15574.094493608151</v>
      </c>
    </row>
    <row r="16" spans="1:1024" ht="15.75" x14ac:dyDescent="0.25">
      <c r="A16" s="55" t="s">
        <v>72</v>
      </c>
      <c r="B16" s="56">
        <f t="shared" si="0"/>
        <v>271184.5132075015</v>
      </c>
      <c r="C16" s="56">
        <f>'1-1&amp;1-2 FONCTIONNEMENT&amp;COTISATI'!C18</f>
        <v>88396.558764143279</v>
      </c>
      <c r="D16" s="56">
        <f>'1-3 ACTIONS COMMUNES'!D17</f>
        <v>63073.399019249424</v>
      </c>
      <c r="E16" s="56">
        <f>J20</f>
        <v>17583.283976371567</v>
      </c>
      <c r="F16" s="56">
        <f>'3-2 COMMISSION TCH'!C16</f>
        <v>102131.27144773722</v>
      </c>
      <c r="G16"/>
      <c r="H16"/>
      <c r="I16" s="55" t="s">
        <v>114</v>
      </c>
      <c r="J16" s="57">
        <v>4557.9974899649606</v>
      </c>
    </row>
    <row r="17" spans="1:10" ht="15.75" x14ac:dyDescent="0.25">
      <c r="A17" s="55" t="s">
        <v>73</v>
      </c>
      <c r="B17" s="56">
        <f t="shared" si="0"/>
        <v>9770.5477045977004</v>
      </c>
      <c r="C17" s="56">
        <f>'1-1&amp;1-2 FONCTIONNEMENT&amp;COTISATI'!C19</f>
        <v>3266.5331037189408</v>
      </c>
      <c r="D17" s="56">
        <f>'1-3 ACTIONS COMMUNES'!D18</f>
        <v>2330.7620651860202</v>
      </c>
      <c r="E17" s="56">
        <f>J13</f>
        <v>399.17825301529371</v>
      </c>
      <c r="F17" s="56">
        <f>'3-2 COMMISSION TCH'!C17</f>
        <v>3774.0742826774458</v>
      </c>
      <c r="G17"/>
      <c r="H17"/>
      <c r="I17" s="55" t="s">
        <v>115</v>
      </c>
      <c r="J17" s="57">
        <v>6576.7543035396102</v>
      </c>
    </row>
    <row r="18" spans="1:10" ht="15.75" x14ac:dyDescent="0.25">
      <c r="A18" s="55" t="s">
        <v>74</v>
      </c>
      <c r="B18" s="56">
        <f t="shared" si="0"/>
        <v>97825.139943257818</v>
      </c>
      <c r="C18" s="56">
        <f>'1-1&amp;1-2 FONCTIONNEMENT&amp;COTISATI'!C20</f>
        <v>31084.748071001697</v>
      </c>
      <c r="D18" s="56">
        <f>'1-3 ACTIONS COMMUNES'!D19</f>
        <v>22179.830820410061</v>
      </c>
      <c r="E18" s="56">
        <f>J14</f>
        <v>8645.9860105857442</v>
      </c>
      <c r="F18" s="56">
        <f>'3-2 COMMISSION TCH'!C18</f>
        <v>35914.575041260308</v>
      </c>
      <c r="G18"/>
      <c r="H18"/>
      <c r="I18" s="55" t="s">
        <v>116</v>
      </c>
      <c r="J18" s="57">
        <v>3623.4857252616885</v>
      </c>
    </row>
    <row r="19" spans="1:10" ht="15.75" x14ac:dyDescent="0.25">
      <c r="A19" s="55" t="s">
        <v>75</v>
      </c>
      <c r="B19" s="56">
        <f t="shared" si="0"/>
        <v>44245.339737180162</v>
      </c>
      <c r="C19" s="56">
        <f>'1-1&amp;1-2 FONCTIONNEMENT&amp;COTISATI'!C21</f>
        <v>13833.62569568328</v>
      </c>
      <c r="D19" s="56">
        <f>'1-3 ACTIONS COMMUNES'!D20</f>
        <v>9870.6760261430372</v>
      </c>
      <c r="E19" s="56">
        <f>J16</f>
        <v>4557.9974899649606</v>
      </c>
      <c r="F19" s="56">
        <f>'3-2 COMMISSION TCH'!C19</f>
        <v>15983.040525388882</v>
      </c>
      <c r="G19"/>
      <c r="H19"/>
      <c r="I19" s="55" t="s">
        <v>117</v>
      </c>
      <c r="J19" s="57">
        <v>431.40628677611329</v>
      </c>
    </row>
    <row r="20" spans="1:10" ht="15.75" x14ac:dyDescent="0.25">
      <c r="A20" s="55" t="s">
        <v>76</v>
      </c>
      <c r="B20" s="56">
        <f t="shared" si="0"/>
        <v>11323.253339099465</v>
      </c>
      <c r="C20" s="56">
        <f>'1-1&amp;1-2 FONCTIONNEMENT&amp;COTISATI'!C22</f>
        <v>3796.5186561981245</v>
      </c>
      <c r="D20" s="56">
        <f>'1-3 ACTIONS COMMUNES'!D21</f>
        <v>2708.9214719922102</v>
      </c>
      <c r="E20" s="56">
        <f>J19</f>
        <v>431.40628677611329</v>
      </c>
      <c r="F20" s="56">
        <f>'3-2 COMMISSION TCH'!C20</f>
        <v>4386.4069241330171</v>
      </c>
      <c r="G20"/>
      <c r="H20"/>
      <c r="I20" s="55" t="s">
        <v>118</v>
      </c>
      <c r="J20" s="57">
        <v>17583.283976371567</v>
      </c>
    </row>
    <row r="21" spans="1:10" ht="15.75" x14ac:dyDescent="0.25">
      <c r="A21" s="55" t="s">
        <v>77</v>
      </c>
      <c r="B21" s="56">
        <f t="shared" si="0"/>
        <v>77106.834965018104</v>
      </c>
      <c r="C21" s="56">
        <f>'1-1&amp;1-2 FONCTIONNEMENT&amp;COTISATI'!C23</f>
        <v>24584.33044167138</v>
      </c>
      <c r="D21" s="56">
        <f>'1-3 ACTIONS COMMUNES'!D22</f>
        <v>17541.602357009444</v>
      </c>
      <c r="E21" s="56">
        <f>J17</f>
        <v>6576.7543035396102</v>
      </c>
      <c r="F21" s="56">
        <f>'3-2 COMMISSION TCH'!C21</f>
        <v>28404.147862797676</v>
      </c>
      <c r="G21"/>
      <c r="H21"/>
      <c r="I21" s="55" t="s">
        <v>70</v>
      </c>
      <c r="J21" s="57">
        <v>343.39499109815949</v>
      </c>
    </row>
    <row r="22" spans="1:10" ht="15.75" x14ac:dyDescent="0.25">
      <c r="A22" s="55" t="s">
        <v>78</v>
      </c>
      <c r="B22" s="56">
        <f t="shared" si="0"/>
        <v>164690.2191080687</v>
      </c>
      <c r="C22" s="56">
        <f>'1-1&amp;1-2 FONCTIONNEMENT&amp;COTISATI'!C24</f>
        <v>52911.16245777336</v>
      </c>
      <c r="D22" s="56">
        <f>'1-3 ACTIONS COMMUNES'!D23</f>
        <v>37753.58349837923</v>
      </c>
      <c r="E22" s="56">
        <f>J12</f>
        <v>12893.180547532778</v>
      </c>
      <c r="F22" s="56">
        <f>'3-2 COMMISSION TCH'!C22</f>
        <v>61132.292604383343</v>
      </c>
      <c r="G22"/>
      <c r="H22"/>
      <c r="I22" s="55" t="s">
        <v>82</v>
      </c>
      <c r="J22" s="57">
        <v>0</v>
      </c>
    </row>
    <row r="23" spans="1:10" ht="15.75" x14ac:dyDescent="0.25">
      <c r="A23" s="55" t="s">
        <v>79</v>
      </c>
      <c r="B23" s="56">
        <f t="shared" si="0"/>
        <v>206896.79139454331</v>
      </c>
      <c r="C23" s="56">
        <f>'1-1&amp;1-2 FONCTIONNEMENT&amp;COTISATI'!C25</f>
        <v>66688.430772960477</v>
      </c>
      <c r="D23" s="56">
        <f>'1-3 ACTIONS COMMUNES'!D24</f>
        <v>47584.046968768838</v>
      </c>
      <c r="E23" s="56">
        <f>J15</f>
        <v>15574.094493608151</v>
      </c>
      <c r="F23" s="56">
        <f>'3-2 COMMISSION TCH'!C23</f>
        <v>77050.219159205852</v>
      </c>
      <c r="G23"/>
      <c r="H23"/>
    </row>
    <row r="24" spans="1:10" ht="15.75" x14ac:dyDescent="0.25">
      <c r="A24" s="65" t="s">
        <v>80</v>
      </c>
      <c r="B24" s="71">
        <f>SUM(B3:B23)</f>
        <v>2509198.926542283</v>
      </c>
      <c r="C24" s="66">
        <f>SUM(C3:C23)</f>
        <v>822243.07634228212</v>
      </c>
      <c r="D24" s="67">
        <f>SUM(D3:D23)</f>
        <v>576955.85020000022</v>
      </c>
      <c r="E24" s="69">
        <f>SUM(E3:E23)</f>
        <v>160000</v>
      </c>
      <c r="F24" s="68">
        <f>SUM(F3:F23)</f>
        <v>950000.00000000023</v>
      </c>
      <c r="G24"/>
      <c r="H24"/>
    </row>
    <row r="25" spans="1:10" ht="15" hidden="1" customHeight="1" x14ac:dyDescent="0.25">
      <c r="A25" s="55" t="s">
        <v>81</v>
      </c>
      <c r="B25" s="57">
        <f>SUM(B3:B23)</f>
        <v>2509198.926542283</v>
      </c>
      <c r="C25" s="57">
        <f>SUM(C3:C23)</f>
        <v>822243.07634228212</v>
      </c>
      <c r="D25" s="57">
        <f>SUM(D3:D23)</f>
        <v>576955.85020000022</v>
      </c>
      <c r="E25" s="58">
        <f>SUM(E3:E23)</f>
        <v>160000</v>
      </c>
      <c r="F25" s="57">
        <f>SUM(F3:F23)</f>
        <v>950000.00000000023</v>
      </c>
      <c r="H25"/>
    </row>
    <row r="26" spans="1:10" ht="6.75" customHeight="1" x14ac:dyDescent="0.25">
      <c r="A26" s="55"/>
      <c r="B26" s="56"/>
      <c r="C26" s="56"/>
      <c r="D26" s="56"/>
      <c r="E26" s="56"/>
      <c r="F26" s="56"/>
      <c r="H26"/>
    </row>
    <row r="27" spans="1:10" ht="15.75" x14ac:dyDescent="0.25">
      <c r="A27" s="59" t="s">
        <v>82</v>
      </c>
      <c r="B27" s="56">
        <f>C27+D27+E27+F27</f>
        <v>82029.069799999997</v>
      </c>
      <c r="C27" s="56">
        <f>'1-1&amp;1-2 FONCTIONNEMENT&amp;COTISATI'!C28</f>
        <v>858.75</v>
      </c>
      <c r="D27" s="56">
        <f>'1-3 ACTIONS COMMUNES'!D27</f>
        <v>31170.319800000005</v>
      </c>
      <c r="E27" s="56">
        <v>0</v>
      </c>
      <c r="F27" s="56">
        <f>'3-2 COMMISSION TCH'!C26</f>
        <v>50000</v>
      </c>
      <c r="H27"/>
    </row>
    <row r="28" spans="1:10" ht="15.75" x14ac:dyDescent="0.25">
      <c r="A28" s="60" t="s">
        <v>83</v>
      </c>
      <c r="B28" s="61">
        <f>B27+B24</f>
        <v>2591227.9963422832</v>
      </c>
      <c r="C28" s="61">
        <f>C27+C24</f>
        <v>823101.82634228212</v>
      </c>
      <c r="D28" s="61">
        <f>D27+D24</f>
        <v>608126.17000000027</v>
      </c>
      <c r="E28" s="61">
        <f>E27+E24</f>
        <v>160000</v>
      </c>
      <c r="F28" s="61">
        <f>F27+F24</f>
        <v>1000000.0000000002</v>
      </c>
      <c r="H28" s="3"/>
    </row>
    <row r="29" spans="1:10" ht="15.75" x14ac:dyDescent="0.25">
      <c r="A29" s="62"/>
      <c r="B29" s="63"/>
      <c r="C29" s="64"/>
      <c r="D29" s="64"/>
      <c r="E29" s="63"/>
      <c r="F29" s="64"/>
    </row>
    <row r="30" spans="1:10" hidden="1" x14ac:dyDescent="0.25">
      <c r="A30"/>
      <c r="C30" s="11" t="b">
        <f>'RECAP IPS'!C32=SUM(C5:C25)+C28-C29</f>
        <v>0</v>
      </c>
      <c r="D30" s="12"/>
      <c r="E30" s="12"/>
      <c r="F30" s="12"/>
    </row>
    <row r="31" spans="1:10" ht="32.25" hidden="1" customHeight="1" x14ac:dyDescent="0.25">
      <c r="A31" s="1"/>
      <c r="D31" s="12"/>
      <c r="E31" s="12"/>
      <c r="F31" s="12"/>
    </row>
    <row r="32" spans="1:10" x14ac:dyDescent="0.25">
      <c r="A32" s="4"/>
      <c r="B32" s="13"/>
      <c r="C32" s="13"/>
      <c r="D32" s="13"/>
      <c r="E32" s="14"/>
      <c r="F32" s="13"/>
    </row>
  </sheetData>
  <mergeCells count="1">
    <mergeCell ref="A1:F1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57"/>
  <sheetViews>
    <sheetView zoomScaleNormal="100" workbookViewId="0">
      <selection activeCell="B5" sqref="B5"/>
    </sheetView>
  </sheetViews>
  <sheetFormatPr baseColWidth="10" defaultColWidth="9.140625" defaultRowHeight="15" x14ac:dyDescent="0.25"/>
  <cols>
    <col min="1" max="1" width="38.140625" style="5"/>
    <col min="2" max="2" width="9.28515625" style="5" customWidth="1"/>
    <col min="3" max="3" width="14.28515625" style="16" customWidth="1"/>
    <col min="4" max="4" width="13" style="16" customWidth="1"/>
    <col min="5" max="5" width="16.140625" style="16" customWidth="1"/>
    <col min="6" max="6" width="15.7109375" style="16"/>
    <col min="7" max="8" width="11.42578125" style="16"/>
    <col min="9" max="9" width="17.7109375" style="16" customWidth="1"/>
    <col min="10" max="11" width="0" style="5" hidden="1" customWidth="1"/>
    <col min="12" max="1025" width="11.42578125" style="5"/>
  </cols>
  <sheetData>
    <row r="1" spans="1:1024" ht="19.5" customHeight="1" x14ac:dyDescent="0.25">
      <c r="A1" s="285" t="s">
        <v>84</v>
      </c>
      <c r="B1" s="286"/>
      <c r="C1" s="286"/>
      <c r="D1" s="286"/>
      <c r="E1" s="286"/>
      <c r="F1" s="286"/>
      <c r="G1" s="286"/>
      <c r="H1" s="286"/>
      <c r="I1" s="286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9.5" customHeight="1" thickBot="1" x14ac:dyDescent="0.3">
      <c r="A2" s="287"/>
      <c r="B2" s="288"/>
      <c r="C2" s="289"/>
      <c r="D2" s="289"/>
      <c r="E2" s="289"/>
      <c r="F2" s="289"/>
      <c r="G2" s="289"/>
      <c r="H2" s="289"/>
      <c r="I2" s="289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6" customFormat="1" ht="31.5" customHeight="1" x14ac:dyDescent="0.25">
      <c r="A3" s="295" t="s">
        <v>53</v>
      </c>
      <c r="B3" s="297" t="s">
        <v>85</v>
      </c>
      <c r="C3" s="290" t="s">
        <v>138</v>
      </c>
      <c r="D3" s="291"/>
      <c r="E3" s="292"/>
      <c r="F3" s="290" t="s">
        <v>86</v>
      </c>
      <c r="G3" s="291"/>
      <c r="H3" s="292"/>
      <c r="I3" s="290" t="s">
        <v>87</v>
      </c>
      <c r="J3" s="291"/>
      <c r="K3" s="292"/>
    </row>
    <row r="4" spans="1:1024" ht="47.25" x14ac:dyDescent="0.25">
      <c r="A4" s="296"/>
      <c r="B4" s="297"/>
      <c r="C4" s="72" t="s">
        <v>138</v>
      </c>
      <c r="D4" s="72" t="s">
        <v>88</v>
      </c>
      <c r="E4" s="72" t="s">
        <v>89</v>
      </c>
      <c r="F4" s="72" t="s">
        <v>138</v>
      </c>
      <c r="G4" s="72" t="s">
        <v>88</v>
      </c>
      <c r="H4" s="72" t="s">
        <v>89</v>
      </c>
      <c r="I4" s="72" t="s">
        <v>138</v>
      </c>
      <c r="J4" s="73" t="s">
        <v>88</v>
      </c>
      <c r="K4" s="73" t="s">
        <v>89</v>
      </c>
    </row>
    <row r="5" spans="1:1024" ht="15.75" x14ac:dyDescent="0.25">
      <c r="A5" s="49" t="s">
        <v>59</v>
      </c>
      <c r="B5" s="74">
        <f>'GRILLE CNIV'!B2</f>
        <v>4.1706680990089187E-2</v>
      </c>
      <c r="C5" s="75">
        <f>$B5*($C$29-$C$28)</f>
        <v>34293.029681317101</v>
      </c>
      <c r="D5" s="75">
        <f>C5/2</f>
        <v>17146.51484065855</v>
      </c>
      <c r="E5" s="75">
        <f t="shared" ref="E5:E26" si="0">C5/2</f>
        <v>17146.51484065855</v>
      </c>
      <c r="F5" s="75">
        <f t="shared" ref="F5:F25" si="1">$B5*($F$26-$F$28)</f>
        <v>33312.97481140124</v>
      </c>
      <c r="G5" s="75">
        <f t="shared" ref="G5:G26" si="2">F5/2</f>
        <v>16656.48740570062</v>
      </c>
      <c r="H5" s="75">
        <f t="shared" ref="H5:H26" si="3">F5/2</f>
        <v>16656.48740570062</v>
      </c>
      <c r="I5" s="75">
        <f>$B5*(I$29-I$28)</f>
        <v>980.05486991585826</v>
      </c>
      <c r="J5" s="76">
        <f t="shared" ref="J5:J26" si="4">I5/2</f>
        <v>490.02743495792913</v>
      </c>
      <c r="K5" s="76">
        <f t="shared" ref="K5:K26" si="5">I5/2</f>
        <v>490.02743495792913</v>
      </c>
    </row>
    <row r="6" spans="1:1024" ht="15.75" x14ac:dyDescent="0.25">
      <c r="A6" s="49" t="s">
        <v>60</v>
      </c>
      <c r="B6" s="74">
        <f>'GRILLE CNIV'!B3</f>
        <v>2.5388630739228764E-2</v>
      </c>
      <c r="C6" s="75">
        <f t="shared" ref="C6:C25" si="6">$B6*($C$29-$C$28)</f>
        <v>20875.625843141683</v>
      </c>
      <c r="D6" s="75">
        <f t="shared" ref="D6:D26" si="7">C6/2</f>
        <v>10437.812921570841</v>
      </c>
      <c r="E6" s="75">
        <f t="shared" si="0"/>
        <v>10437.812921570841</v>
      </c>
      <c r="F6" s="75">
        <f t="shared" si="1"/>
        <v>20279.024756558229</v>
      </c>
      <c r="G6" s="75">
        <f t="shared" si="2"/>
        <v>10139.512378279114</v>
      </c>
      <c r="H6" s="75">
        <f t="shared" si="3"/>
        <v>10139.512378279114</v>
      </c>
      <c r="I6" s="75">
        <f t="shared" ref="I6:I26" si="8">$B6*(I$29-I$28)</f>
        <v>596.60108658345189</v>
      </c>
      <c r="J6" s="76">
        <f t="shared" si="4"/>
        <v>298.30054329172594</v>
      </c>
      <c r="K6" s="76">
        <f t="shared" si="5"/>
        <v>298.30054329172594</v>
      </c>
    </row>
    <row r="7" spans="1:1024" ht="15.75" x14ac:dyDescent="0.25">
      <c r="A7" s="49" t="s">
        <v>61</v>
      </c>
      <c r="B7" s="74">
        <f>'GRILLE CNIV'!B4</f>
        <v>1.217566526677998E-2</v>
      </c>
      <c r="C7" s="75">
        <f t="shared" si="6"/>
        <v>10011.356465471041</v>
      </c>
      <c r="D7" s="75">
        <f t="shared" si="7"/>
        <v>5005.6782327355204</v>
      </c>
      <c r="E7" s="75">
        <f t="shared" si="0"/>
        <v>5005.6782327355204</v>
      </c>
      <c r="F7" s="75">
        <f t="shared" si="1"/>
        <v>9725.2435512832963</v>
      </c>
      <c r="G7" s="75">
        <f t="shared" si="2"/>
        <v>4862.6217756416481</v>
      </c>
      <c r="H7" s="75">
        <f t="shared" si="3"/>
        <v>4862.6217756416481</v>
      </c>
      <c r="I7" s="75">
        <f t="shared" si="8"/>
        <v>286.11291418774607</v>
      </c>
      <c r="J7" s="76">
        <f t="shared" si="4"/>
        <v>143.05645709387304</v>
      </c>
      <c r="K7" s="76">
        <f t="shared" si="5"/>
        <v>143.05645709387304</v>
      </c>
    </row>
    <row r="8" spans="1:1024" ht="15.75" x14ac:dyDescent="0.25">
      <c r="A8" s="49" t="s">
        <v>62</v>
      </c>
      <c r="B8" s="74">
        <f>'GRILLE CNIV'!B5</f>
        <v>0.15</v>
      </c>
      <c r="C8" s="75">
        <f t="shared" si="6"/>
        <v>123336.46145134227</v>
      </c>
      <c r="D8" s="75">
        <f t="shared" si="7"/>
        <v>61668.230725671136</v>
      </c>
      <c r="E8" s="75">
        <f t="shared" si="0"/>
        <v>61668.230725671136</v>
      </c>
      <c r="F8" s="75">
        <f t="shared" si="1"/>
        <v>119811.64895134227</v>
      </c>
      <c r="G8" s="75">
        <f t="shared" si="2"/>
        <v>59905.824475671136</v>
      </c>
      <c r="H8" s="75">
        <f t="shared" si="3"/>
        <v>59905.824475671136</v>
      </c>
      <c r="I8" s="75">
        <f t="shared" si="8"/>
        <v>3524.8125</v>
      </c>
      <c r="J8" s="76">
        <f t="shared" si="4"/>
        <v>1762.40625</v>
      </c>
      <c r="K8" s="76">
        <f t="shared" si="5"/>
        <v>1762.40625</v>
      </c>
    </row>
    <row r="9" spans="1:1024" ht="15.75" x14ac:dyDescent="0.25">
      <c r="A9" s="49" t="s">
        <v>63</v>
      </c>
      <c r="B9" s="74">
        <f>'GRILLE CNIV'!B6</f>
        <v>7.2617414516022244E-2</v>
      </c>
      <c r="C9" s="75">
        <f t="shared" si="6"/>
        <v>59709.166307676809</v>
      </c>
      <c r="D9" s="75">
        <f t="shared" si="7"/>
        <v>29854.583153838405</v>
      </c>
      <c r="E9" s="75">
        <f t="shared" si="0"/>
        <v>29854.583153838405</v>
      </c>
      <c r="F9" s="75">
        <f t="shared" si="1"/>
        <v>58002.747838318428</v>
      </c>
      <c r="G9" s="75">
        <f t="shared" si="2"/>
        <v>29001.373919159214</v>
      </c>
      <c r="H9" s="75">
        <f t="shared" si="3"/>
        <v>29001.373919159214</v>
      </c>
      <c r="I9" s="75">
        <f t="shared" si="8"/>
        <v>1706.4184693583777</v>
      </c>
      <c r="J9" s="76">
        <f t="shared" si="4"/>
        <v>853.20923467918885</v>
      </c>
      <c r="K9" s="76">
        <f t="shared" si="5"/>
        <v>853.20923467918885</v>
      </c>
    </row>
    <row r="10" spans="1:1024" ht="15.75" x14ac:dyDescent="0.25">
      <c r="A10" s="49" t="s">
        <v>64</v>
      </c>
      <c r="B10" s="74">
        <f>'GRILLE CNIV'!B7</f>
        <v>4.1456769428537352E-3</v>
      </c>
      <c r="C10" s="75">
        <f t="shared" si="6"/>
        <v>3408.7541630133214</v>
      </c>
      <c r="D10" s="75">
        <f t="shared" si="7"/>
        <v>1704.3770815066607</v>
      </c>
      <c r="E10" s="75">
        <f t="shared" si="0"/>
        <v>1704.3770815066607</v>
      </c>
      <c r="F10" s="75">
        <f t="shared" si="1"/>
        <v>3311.3359369524374</v>
      </c>
      <c r="G10" s="75">
        <f t="shared" si="2"/>
        <v>1655.6679684762187</v>
      </c>
      <c r="H10" s="75">
        <f t="shared" si="3"/>
        <v>1655.6679684762187</v>
      </c>
      <c r="I10" s="75">
        <f t="shared" si="8"/>
        <v>97.418226060884209</v>
      </c>
      <c r="J10" s="76">
        <f t="shared" si="4"/>
        <v>48.709113030442104</v>
      </c>
      <c r="K10" s="76">
        <f t="shared" si="5"/>
        <v>48.709113030442104</v>
      </c>
    </row>
    <row r="11" spans="1:1024" ht="15.75" x14ac:dyDescent="0.25">
      <c r="A11" s="49" t="s">
        <v>65</v>
      </c>
      <c r="B11" s="74">
        <f>'GRILLE CNIV'!B8</f>
        <v>2.208747739554295E-2</v>
      </c>
      <c r="C11" s="75">
        <f t="shared" si="6"/>
        <v>18161.275362351847</v>
      </c>
      <c r="D11" s="75">
        <f t="shared" si="7"/>
        <v>9080.6376811759237</v>
      </c>
      <c r="E11" s="75">
        <f t="shared" si="0"/>
        <v>9080.6376811759237</v>
      </c>
      <c r="F11" s="75">
        <f t="shared" si="1"/>
        <v>17642.247252903333</v>
      </c>
      <c r="G11" s="75">
        <f t="shared" si="2"/>
        <v>8821.1236264516665</v>
      </c>
      <c r="H11" s="75">
        <f t="shared" si="3"/>
        <v>8821.1236264516665</v>
      </c>
      <c r="I11" s="75">
        <f t="shared" si="8"/>
        <v>519.0281094485149</v>
      </c>
      <c r="J11" s="76">
        <f t="shared" si="4"/>
        <v>259.51405472425745</v>
      </c>
      <c r="K11" s="76">
        <f t="shared" si="5"/>
        <v>259.51405472425745</v>
      </c>
    </row>
    <row r="12" spans="1:1024" ht="15.75" x14ac:dyDescent="0.25">
      <c r="A12" s="49" t="s">
        <v>66</v>
      </c>
      <c r="B12" s="74">
        <f>'GRILLE CNIV'!B9</f>
        <v>0.14172464476002503</v>
      </c>
      <c r="C12" s="75">
        <f t="shared" si="6"/>
        <v>116532.10790100004</v>
      </c>
      <c r="D12" s="75">
        <f t="shared" si="7"/>
        <v>58266.05395050002</v>
      </c>
      <c r="E12" s="75">
        <f t="shared" si="0"/>
        <v>58266.05395050002</v>
      </c>
      <c r="F12" s="75">
        <f t="shared" si="1"/>
        <v>113201.7559049454</v>
      </c>
      <c r="G12" s="75">
        <f t="shared" si="2"/>
        <v>56600.8779524727</v>
      </c>
      <c r="H12" s="75">
        <f t="shared" si="3"/>
        <v>56600.8779524727</v>
      </c>
      <c r="I12" s="75">
        <f t="shared" si="8"/>
        <v>3330.3519960546382</v>
      </c>
      <c r="J12" s="76">
        <f t="shared" si="4"/>
        <v>1665.1759980273191</v>
      </c>
      <c r="K12" s="76">
        <f t="shared" si="5"/>
        <v>1665.1759980273191</v>
      </c>
    </row>
    <row r="13" spans="1:1024" ht="15.75" x14ac:dyDescent="0.25">
      <c r="A13" s="49" t="s">
        <v>67</v>
      </c>
      <c r="B13" s="74">
        <f>'GRILLE CNIV'!B10</f>
        <v>8.0217105781329179E-2</v>
      </c>
      <c r="C13" s="75">
        <f t="shared" si="6"/>
        <v>65957.959832914348</v>
      </c>
      <c r="D13" s="75">
        <f t="shared" si="7"/>
        <v>32978.979916457174</v>
      </c>
      <c r="E13" s="75">
        <f t="shared" si="0"/>
        <v>32978.979916457174</v>
      </c>
      <c r="F13" s="75">
        <f t="shared" si="1"/>
        <v>64072.958118435337</v>
      </c>
      <c r="G13" s="75">
        <f t="shared" si="2"/>
        <v>32036.479059217669</v>
      </c>
      <c r="H13" s="75">
        <f t="shared" si="3"/>
        <v>32036.479059217669</v>
      </c>
      <c r="I13" s="75">
        <f t="shared" si="8"/>
        <v>1885.001714479009</v>
      </c>
      <c r="J13" s="76">
        <f t="shared" si="4"/>
        <v>942.50085723950451</v>
      </c>
      <c r="K13" s="76">
        <f t="shared" si="5"/>
        <v>942.50085723950451</v>
      </c>
    </row>
    <row r="14" spans="1:1024" ht="15.75" x14ac:dyDescent="0.25">
      <c r="A14" s="49" t="s">
        <v>68</v>
      </c>
      <c r="B14" s="74">
        <f>'GRILLE CNIV'!B11</f>
        <v>8.1198754942560999E-3</v>
      </c>
      <c r="C14" s="75">
        <f t="shared" si="6"/>
        <v>6676.5114059134421</v>
      </c>
      <c r="D14" s="75">
        <f t="shared" si="7"/>
        <v>3338.2557029567211</v>
      </c>
      <c r="E14" s="75">
        <f t="shared" si="0"/>
        <v>3338.2557029567211</v>
      </c>
      <c r="F14" s="75">
        <f t="shared" si="1"/>
        <v>6485.7044816427915</v>
      </c>
      <c r="G14" s="75">
        <f t="shared" si="2"/>
        <v>3242.8522408213958</v>
      </c>
      <c r="H14" s="75">
        <f t="shared" si="3"/>
        <v>3242.8522408213958</v>
      </c>
      <c r="I14" s="75">
        <f t="shared" si="8"/>
        <v>190.80692427065054</v>
      </c>
      <c r="J14" s="76">
        <f t="shared" si="4"/>
        <v>95.40346213532527</v>
      </c>
      <c r="K14" s="76">
        <f t="shared" si="5"/>
        <v>95.40346213532527</v>
      </c>
    </row>
    <row r="15" spans="1:1024" ht="15.75" x14ac:dyDescent="0.25">
      <c r="A15" s="49" t="s">
        <v>69</v>
      </c>
      <c r="B15" s="74">
        <f>'GRILLE CNIV'!B12</f>
        <v>1.8674827048174407E-2</v>
      </c>
      <c r="C15" s="75">
        <f t="shared" si="6"/>
        <v>15355.24724225098</v>
      </c>
      <c r="D15" s="75">
        <f t="shared" si="7"/>
        <v>7677.62362112549</v>
      </c>
      <c r="E15" s="75">
        <f t="shared" si="0"/>
        <v>7677.62362112549</v>
      </c>
      <c r="F15" s="75">
        <f t="shared" si="1"/>
        <v>14916.412150152692</v>
      </c>
      <c r="G15" s="75">
        <f t="shared" si="2"/>
        <v>7458.2060750763458</v>
      </c>
      <c r="H15" s="75">
        <f t="shared" si="3"/>
        <v>7458.2060750763458</v>
      </c>
      <c r="I15" s="75">
        <f t="shared" si="8"/>
        <v>438.83509209828833</v>
      </c>
      <c r="J15" s="76">
        <f t="shared" si="4"/>
        <v>219.41754604914416</v>
      </c>
      <c r="K15" s="76">
        <f t="shared" si="5"/>
        <v>219.41754604914416</v>
      </c>
    </row>
    <row r="16" spans="1:1024" ht="15.75" x14ac:dyDescent="0.25">
      <c r="A16" s="49" t="s">
        <v>70</v>
      </c>
      <c r="B16" s="74">
        <f>'GRILLE CNIV'!B13</f>
        <v>2.8570445328967319E-3</v>
      </c>
      <c r="C16" s="75">
        <f t="shared" si="6"/>
        <v>2349.1850859759065</v>
      </c>
      <c r="D16" s="75">
        <f t="shared" si="7"/>
        <v>1174.5925429879533</v>
      </c>
      <c r="E16" s="75">
        <f t="shared" si="0"/>
        <v>1174.5925429879533</v>
      </c>
      <c r="F16" s="75">
        <f t="shared" si="1"/>
        <v>2282.0481107584997</v>
      </c>
      <c r="G16" s="75">
        <f t="shared" si="2"/>
        <v>1141.0240553792498</v>
      </c>
      <c r="H16" s="75">
        <f t="shared" si="3"/>
        <v>1141.0240553792498</v>
      </c>
      <c r="I16" s="75">
        <f t="shared" si="8"/>
        <v>67.136975217407084</v>
      </c>
      <c r="J16" s="76">
        <f t="shared" si="4"/>
        <v>33.568487608703542</v>
      </c>
      <c r="K16" s="76">
        <f t="shared" si="5"/>
        <v>33.568487608703542</v>
      </c>
    </row>
    <row r="17" spans="1:12" ht="15.75" x14ac:dyDescent="0.25">
      <c r="A17" s="49" t="s">
        <v>71</v>
      </c>
      <c r="B17" s="74">
        <f>'GRILLE CNIV'!B14</f>
        <v>7.4204927219555836E-2</v>
      </c>
      <c r="C17" s="75">
        <f t="shared" si="6"/>
        <v>61014.487636762722</v>
      </c>
      <c r="D17" s="75">
        <f t="shared" si="7"/>
        <v>30507.243818381361</v>
      </c>
      <c r="E17" s="75">
        <f t="shared" si="0"/>
        <v>30507.243818381361</v>
      </c>
      <c r="F17" s="75">
        <f t="shared" si="1"/>
        <v>59270.764603262185</v>
      </c>
      <c r="G17" s="75">
        <f t="shared" si="2"/>
        <v>29635.382301631093</v>
      </c>
      <c r="H17" s="75">
        <f t="shared" si="3"/>
        <v>29635.382301631093</v>
      </c>
      <c r="I17" s="75">
        <f t="shared" si="8"/>
        <v>1743.7230335005377</v>
      </c>
      <c r="J17" s="76">
        <f t="shared" si="4"/>
        <v>871.86151675026883</v>
      </c>
      <c r="K17" s="76">
        <f t="shared" si="5"/>
        <v>871.86151675026883</v>
      </c>
    </row>
    <row r="18" spans="1:12" ht="15.75" x14ac:dyDescent="0.25">
      <c r="A18" s="49" t="s">
        <v>72</v>
      </c>
      <c r="B18" s="74">
        <f>'GRILLE CNIV'!B15</f>
        <v>0.10750660152393392</v>
      </c>
      <c r="C18" s="75">
        <f t="shared" si="6"/>
        <v>88396.558764143279</v>
      </c>
      <c r="D18" s="75">
        <f t="shared" si="7"/>
        <v>44198.27938207164</v>
      </c>
      <c r="E18" s="75">
        <f t="shared" si="0"/>
        <v>44198.27938207164</v>
      </c>
      <c r="F18" s="75">
        <f t="shared" si="1"/>
        <v>85870.288011582728</v>
      </c>
      <c r="G18" s="75">
        <f t="shared" si="2"/>
        <v>42935.144005791364</v>
      </c>
      <c r="H18" s="75">
        <f t="shared" si="3"/>
        <v>42935.144005791364</v>
      </c>
      <c r="I18" s="75">
        <f t="shared" si="8"/>
        <v>2526.270752560542</v>
      </c>
      <c r="J18" s="76">
        <f t="shared" si="4"/>
        <v>1263.135376280271</v>
      </c>
      <c r="K18" s="76">
        <f t="shared" si="5"/>
        <v>1263.135376280271</v>
      </c>
    </row>
    <row r="19" spans="1:12" ht="15.75" x14ac:dyDescent="0.25">
      <c r="A19" s="49" t="s">
        <v>73</v>
      </c>
      <c r="B19" s="74">
        <f>'GRILLE CNIV'!B16</f>
        <v>3.9727097712394166E-3</v>
      </c>
      <c r="C19" s="75">
        <f t="shared" si="6"/>
        <v>3266.5331037189408</v>
      </c>
      <c r="D19" s="75">
        <f t="shared" si="7"/>
        <v>1633.2665518594704</v>
      </c>
      <c r="E19" s="75">
        <f t="shared" si="0"/>
        <v>1633.2665518594704</v>
      </c>
      <c r="F19" s="75">
        <f t="shared" si="1"/>
        <v>3173.1793899820286</v>
      </c>
      <c r="G19" s="75">
        <f t="shared" si="2"/>
        <v>1586.5896949910143</v>
      </c>
      <c r="H19" s="75">
        <f t="shared" si="3"/>
        <v>1586.5896949910143</v>
      </c>
      <c r="I19" s="75">
        <f t="shared" si="8"/>
        <v>93.353713736912241</v>
      </c>
      <c r="J19" s="76">
        <f t="shared" si="4"/>
        <v>46.67685686845612</v>
      </c>
      <c r="K19" s="76">
        <f t="shared" si="5"/>
        <v>46.67685686845612</v>
      </c>
    </row>
    <row r="20" spans="1:12" ht="15.75" x14ac:dyDescent="0.25">
      <c r="A20" s="49" t="s">
        <v>74</v>
      </c>
      <c r="B20" s="74">
        <f>'GRILLE CNIV'!B17</f>
        <v>3.780481583290559E-2</v>
      </c>
      <c r="C20" s="75">
        <f t="shared" si="6"/>
        <v>31084.748071001697</v>
      </c>
      <c r="D20" s="75">
        <f t="shared" si="7"/>
        <v>15542.374035500849</v>
      </c>
      <c r="E20" s="75">
        <f t="shared" si="0"/>
        <v>15542.374035500849</v>
      </c>
      <c r="F20" s="75">
        <f t="shared" si="1"/>
        <v>30196.382154948209</v>
      </c>
      <c r="G20" s="75">
        <f t="shared" si="2"/>
        <v>15098.191077474105</v>
      </c>
      <c r="H20" s="75">
        <f t="shared" si="3"/>
        <v>15098.191077474105</v>
      </c>
      <c r="I20" s="75">
        <f t="shared" si="8"/>
        <v>888.3659160534902</v>
      </c>
      <c r="J20" s="76">
        <f t="shared" si="4"/>
        <v>444.1829580267451</v>
      </c>
      <c r="K20" s="76">
        <f t="shared" si="5"/>
        <v>444.1829580267451</v>
      </c>
    </row>
    <row r="21" spans="1:12" ht="15.75" x14ac:dyDescent="0.25">
      <c r="A21" s="49" t="s">
        <v>75</v>
      </c>
      <c r="B21" s="74">
        <f>'GRILLE CNIV'!B18</f>
        <v>1.6824253184619876E-2</v>
      </c>
      <c r="C21" s="75">
        <f t="shared" si="6"/>
        <v>13833.62569568328</v>
      </c>
      <c r="D21" s="75">
        <f t="shared" si="7"/>
        <v>6916.8128478416402</v>
      </c>
      <c r="E21" s="75">
        <f t="shared" si="0"/>
        <v>6916.8128478416402</v>
      </c>
      <c r="F21" s="75">
        <f t="shared" si="1"/>
        <v>13438.276776161194</v>
      </c>
      <c r="G21" s="75">
        <f t="shared" si="2"/>
        <v>6719.138388080597</v>
      </c>
      <c r="H21" s="75">
        <f t="shared" si="3"/>
        <v>6719.138388080597</v>
      </c>
      <c r="I21" s="75">
        <f t="shared" si="8"/>
        <v>395.34891952208631</v>
      </c>
      <c r="J21" s="76">
        <f t="shared" si="4"/>
        <v>197.67445976104315</v>
      </c>
      <c r="K21" s="76">
        <f t="shared" si="5"/>
        <v>197.67445976104315</v>
      </c>
    </row>
    <row r="22" spans="1:12" ht="15.75" x14ac:dyDescent="0.25">
      <c r="A22" s="49" t="s">
        <v>76</v>
      </c>
      <c r="B22" s="74">
        <f>'GRILLE CNIV'!B19</f>
        <v>4.6172704464558078E-3</v>
      </c>
      <c r="C22" s="75">
        <f t="shared" si="6"/>
        <v>3796.5186561981245</v>
      </c>
      <c r="D22" s="75">
        <f t="shared" si="7"/>
        <v>1898.2593280990623</v>
      </c>
      <c r="E22" s="75">
        <f t="shared" si="0"/>
        <v>1898.2593280990623</v>
      </c>
      <c r="F22" s="75">
        <f t="shared" si="1"/>
        <v>3688.0185722944711</v>
      </c>
      <c r="G22" s="75">
        <f t="shared" si="2"/>
        <v>1844.0092861472356</v>
      </c>
      <c r="H22" s="75">
        <f t="shared" si="3"/>
        <v>1844.0092861472356</v>
      </c>
      <c r="I22" s="75">
        <f t="shared" si="8"/>
        <v>108.50008390365342</v>
      </c>
      <c r="J22" s="76">
        <f t="shared" si="4"/>
        <v>54.250041951826709</v>
      </c>
      <c r="K22" s="76">
        <f t="shared" si="5"/>
        <v>54.250041951826709</v>
      </c>
    </row>
    <row r="23" spans="1:12" ht="15.75" x14ac:dyDescent="0.25">
      <c r="A23" s="49" t="s">
        <v>77</v>
      </c>
      <c r="B23" s="74">
        <f>'GRILLE CNIV'!B20</f>
        <v>2.9899103013471238E-2</v>
      </c>
      <c r="C23" s="75">
        <f t="shared" si="6"/>
        <v>24584.33044167138</v>
      </c>
      <c r="D23" s="75">
        <f t="shared" si="7"/>
        <v>12292.16522083569</v>
      </c>
      <c r="E23" s="75">
        <f t="shared" si="0"/>
        <v>12292.16522083569</v>
      </c>
      <c r="F23" s="75">
        <f t="shared" si="1"/>
        <v>23881.738894733575</v>
      </c>
      <c r="G23" s="75">
        <f t="shared" si="2"/>
        <v>11940.869447366787</v>
      </c>
      <c r="H23" s="75">
        <f t="shared" si="3"/>
        <v>11940.869447366787</v>
      </c>
      <c r="I23" s="75">
        <f t="shared" si="8"/>
        <v>702.59154693780727</v>
      </c>
      <c r="J23" s="76">
        <f t="shared" si="4"/>
        <v>351.29577346890363</v>
      </c>
      <c r="K23" s="76">
        <f t="shared" si="5"/>
        <v>351.29577346890363</v>
      </c>
    </row>
    <row r="24" spans="1:12" ht="15.75" x14ac:dyDescent="0.25">
      <c r="A24" s="49" t="s">
        <v>78</v>
      </c>
      <c r="B24" s="74">
        <f>'GRILLE CNIV'!B21</f>
        <v>6.4349781688824575E-2</v>
      </c>
      <c r="C24" s="75">
        <f t="shared" si="6"/>
        <v>52911.16245777336</v>
      </c>
      <c r="D24" s="75">
        <f t="shared" si="7"/>
        <v>26455.58122888668</v>
      </c>
      <c r="E24" s="75">
        <f t="shared" si="0"/>
        <v>26455.58122888668</v>
      </c>
      <c r="F24" s="75">
        <f t="shared" si="1"/>
        <v>51399.023025313094</v>
      </c>
      <c r="G24" s="75">
        <f t="shared" si="2"/>
        <v>25699.511512656547</v>
      </c>
      <c r="H24" s="75">
        <f t="shared" si="3"/>
        <v>25699.511512656547</v>
      </c>
      <c r="I24" s="75">
        <f t="shared" si="8"/>
        <v>1512.1394324602666</v>
      </c>
      <c r="J24" s="76">
        <f t="shared" si="4"/>
        <v>756.06971623013328</v>
      </c>
      <c r="K24" s="76">
        <f t="shared" si="5"/>
        <v>756.06971623013328</v>
      </c>
    </row>
    <row r="25" spans="1:12" ht="15.75" x14ac:dyDescent="0.25">
      <c r="A25" s="49" t="s">
        <v>79</v>
      </c>
      <c r="B25" s="74">
        <f>'GRILLE CNIV'!B22</f>
        <v>8.1105493851795635E-2</v>
      </c>
      <c r="C25" s="75">
        <f t="shared" si="6"/>
        <v>66688.430772960477</v>
      </c>
      <c r="D25" s="75">
        <f t="shared" si="7"/>
        <v>33344.215386480239</v>
      </c>
      <c r="E25" s="75">
        <f t="shared" si="0"/>
        <v>33344.215386480239</v>
      </c>
      <c r="F25" s="75">
        <f t="shared" si="1"/>
        <v>64782.553049310591</v>
      </c>
      <c r="G25" s="75">
        <f t="shared" si="2"/>
        <v>32391.276524655295</v>
      </c>
      <c r="H25" s="75">
        <f t="shared" si="3"/>
        <v>32391.276524655295</v>
      </c>
      <c r="I25" s="75">
        <f t="shared" si="8"/>
        <v>1905.8777236498827</v>
      </c>
      <c r="J25" s="76">
        <f t="shared" si="4"/>
        <v>952.93886182494134</v>
      </c>
      <c r="K25" s="76">
        <f t="shared" si="5"/>
        <v>952.93886182494134</v>
      </c>
    </row>
    <row r="26" spans="1:12" ht="15.75" x14ac:dyDescent="0.25">
      <c r="A26" s="65" t="s">
        <v>90</v>
      </c>
      <c r="B26" s="77">
        <f>SUM(B5:B25)</f>
        <v>1</v>
      </c>
      <c r="C26" s="75">
        <f>$B26*($C$29-$C$28)</f>
        <v>822243.07634228189</v>
      </c>
      <c r="D26" s="78">
        <f t="shared" si="7"/>
        <v>411121.53817114094</v>
      </c>
      <c r="E26" s="78">
        <f t="shared" si="0"/>
        <v>411121.53817114094</v>
      </c>
      <c r="F26" s="79">
        <f>F29-F28</f>
        <v>798744.32634228189</v>
      </c>
      <c r="G26" s="78">
        <f t="shared" si="2"/>
        <v>399372.16317114094</v>
      </c>
      <c r="H26" s="78">
        <f t="shared" si="3"/>
        <v>399372.16317114094</v>
      </c>
      <c r="I26" s="78">
        <f t="shared" si="8"/>
        <v>23498.75</v>
      </c>
      <c r="J26" s="76">
        <f t="shared" si="4"/>
        <v>11749.375</v>
      </c>
      <c r="K26" s="76">
        <f t="shared" si="5"/>
        <v>11749.375</v>
      </c>
    </row>
    <row r="27" spans="1:12" ht="15.75" x14ac:dyDescent="0.25">
      <c r="A27" s="80"/>
      <c r="B27" s="81"/>
      <c r="C27" s="82"/>
      <c r="D27" s="83"/>
      <c r="E27" s="83"/>
      <c r="F27" s="83"/>
      <c r="G27" s="83"/>
      <c r="H27" s="83"/>
      <c r="I27" s="83"/>
      <c r="J27" s="84"/>
      <c r="K27" s="84"/>
    </row>
    <row r="28" spans="1:12" ht="15.75" x14ac:dyDescent="0.25">
      <c r="A28" s="85" t="s">
        <v>82</v>
      </c>
      <c r="B28" s="74">
        <v>0.06</v>
      </c>
      <c r="C28" s="75">
        <f>B28*('BUDGET 2020 AVEC AJOUT ACTIONS'!E28-'BUDGET 2020 AVEC AJOUT ACTIONS'!E24)</f>
        <v>858.75</v>
      </c>
      <c r="D28" s="75">
        <f>C28/2</f>
        <v>429.375</v>
      </c>
      <c r="E28" s="75">
        <f>C28/2</f>
        <v>429.375</v>
      </c>
      <c r="F28" s="75">
        <v>0</v>
      </c>
      <c r="G28" s="75">
        <f>F28/2</f>
        <v>0</v>
      </c>
      <c r="H28" s="75">
        <f>F28/2</f>
        <v>0</v>
      </c>
      <c r="I28" s="75">
        <f>B28*('BUDGET 2020 AVEC AJOUT ACTIONS'!E28-'BUDGET 2020 AVEC AJOUT ACTIONS'!E24)</f>
        <v>858.75</v>
      </c>
      <c r="J28" s="76">
        <f>I28/2</f>
        <v>429.375</v>
      </c>
      <c r="K28" s="76">
        <f>I28/2</f>
        <v>429.375</v>
      </c>
    </row>
    <row r="29" spans="1:12" ht="15.75" x14ac:dyDescent="0.25">
      <c r="A29" s="293" t="s">
        <v>83</v>
      </c>
      <c r="B29" s="293"/>
      <c r="C29" s="86">
        <f>'BUDGET 2020 AVEC AJOUT ACTIONS'!E30</f>
        <v>823101.82634228189</v>
      </c>
      <c r="D29" s="86">
        <f>D26+D28</f>
        <v>411550.91317114094</v>
      </c>
      <c r="E29" s="86">
        <f>E26+E28</f>
        <v>411550.91317114094</v>
      </c>
      <c r="F29" s="86">
        <f>'BUDGET 2020 AVEC AJOUT ACTIONS'!E21</f>
        <v>798744.32634228189</v>
      </c>
      <c r="G29" s="86">
        <f>G26+G28</f>
        <v>399372.16317114094</v>
      </c>
      <c r="H29" s="86">
        <f>H26+H28</f>
        <v>399372.16317114094</v>
      </c>
      <c r="I29" s="86">
        <f>'BUDGET 2020 AVEC AJOUT ACTIONS'!E28</f>
        <v>24357.5</v>
      </c>
      <c r="J29" s="76">
        <f>I29/2</f>
        <v>12178.75</v>
      </c>
      <c r="K29" s="76">
        <f>I29/2</f>
        <v>12178.75</v>
      </c>
      <c r="L29" s="16"/>
    </row>
    <row r="30" spans="1:12" x14ac:dyDescent="0.25">
      <c r="A30" s="294" t="s">
        <v>91</v>
      </c>
      <c r="B30" s="294"/>
      <c r="C30" s="87">
        <f t="shared" ref="C30:H30" si="9">SUM(C5:C25)+C28-C29</f>
        <v>0</v>
      </c>
      <c r="D30" s="87">
        <f t="shared" si="9"/>
        <v>0</v>
      </c>
      <c r="E30" s="87">
        <f t="shared" si="9"/>
        <v>0</v>
      </c>
      <c r="F30" s="87">
        <f t="shared" si="9"/>
        <v>0</v>
      </c>
      <c r="G30" s="87">
        <f t="shared" si="9"/>
        <v>0</v>
      </c>
      <c r="H30" s="87">
        <f t="shared" si="9"/>
        <v>0</v>
      </c>
      <c r="I30" s="87">
        <f>SUM(I5:I25)+I28-I29</f>
        <v>0</v>
      </c>
      <c r="J30" s="88"/>
      <c r="K30" s="88"/>
    </row>
    <row r="31" spans="1:12" x14ac:dyDescent="0.25">
      <c r="A31" s="88"/>
      <c r="B31" s="88"/>
      <c r="C31" s="89"/>
      <c r="D31" s="89"/>
      <c r="E31" s="89"/>
      <c r="F31" s="89"/>
      <c r="G31" s="89"/>
      <c r="H31" s="89"/>
      <c r="I31" s="89"/>
      <c r="J31" s="88"/>
      <c r="K31" s="88"/>
    </row>
    <row r="32" spans="1:12" x14ac:dyDescent="0.25">
      <c r="A32" s="88"/>
      <c r="B32" s="88"/>
      <c r="C32" s="89"/>
      <c r="D32" s="89"/>
      <c r="E32" s="89"/>
      <c r="F32" s="89"/>
      <c r="G32" s="89"/>
      <c r="H32" s="89"/>
      <c r="I32" s="89"/>
      <c r="J32" s="88"/>
      <c r="K32" s="88"/>
    </row>
    <row r="33" spans="1:11" x14ac:dyDescent="0.25">
      <c r="A33" s="88"/>
      <c r="B33" s="88"/>
      <c r="C33" s="89"/>
      <c r="D33" s="90"/>
      <c r="E33" s="89"/>
      <c r="F33" s="89"/>
      <c r="G33" s="89"/>
      <c r="H33" s="89"/>
      <c r="I33" s="89"/>
      <c r="J33" s="88"/>
      <c r="K33" s="88"/>
    </row>
    <row r="34" spans="1:11" x14ac:dyDescent="0.25">
      <c r="A34" s="88"/>
      <c r="B34" s="88"/>
      <c r="C34" s="89"/>
      <c r="D34" s="90"/>
      <c r="E34" s="89"/>
      <c r="F34" s="89"/>
      <c r="G34" s="89"/>
      <c r="H34" s="89"/>
      <c r="I34" s="89"/>
      <c r="J34" s="88"/>
      <c r="K34" s="88"/>
    </row>
    <row r="35" spans="1:11" x14ac:dyDescent="0.25">
      <c r="A35" s="88"/>
      <c r="B35" s="88"/>
      <c r="C35" s="89"/>
      <c r="D35" s="90"/>
      <c r="E35" s="89"/>
      <c r="F35" s="89"/>
      <c r="G35" s="89"/>
      <c r="H35" s="89"/>
      <c r="I35" s="89"/>
      <c r="J35" s="88"/>
      <c r="K35" s="88"/>
    </row>
    <row r="36" spans="1:11" x14ac:dyDescent="0.25">
      <c r="A36" s="88"/>
      <c r="B36" s="88"/>
      <c r="C36" s="89"/>
      <c r="D36" s="90"/>
      <c r="E36" s="89"/>
      <c r="F36" s="89"/>
      <c r="G36" s="89"/>
      <c r="H36" s="89"/>
      <c r="I36" s="89"/>
      <c r="J36" s="88"/>
      <c r="K36" s="88"/>
    </row>
    <row r="37" spans="1:11" x14ac:dyDescent="0.25">
      <c r="A37" s="88"/>
      <c r="B37" s="88"/>
      <c r="C37" s="89"/>
      <c r="D37" s="90"/>
      <c r="E37" s="89"/>
      <c r="F37" s="89"/>
      <c r="G37" s="89"/>
      <c r="H37" s="89"/>
      <c r="I37" s="89"/>
      <c r="J37" s="88"/>
      <c r="K37" s="88"/>
    </row>
    <row r="38" spans="1:11" x14ac:dyDescent="0.25">
      <c r="A38" s="88"/>
      <c r="B38" s="88"/>
      <c r="C38" s="89"/>
      <c r="D38" s="90"/>
      <c r="E38" s="89"/>
      <c r="F38" s="91"/>
      <c r="G38" s="89"/>
      <c r="H38" s="89"/>
      <c r="I38" s="89"/>
      <c r="J38" s="88"/>
      <c r="K38" s="88"/>
    </row>
    <row r="39" spans="1:11" x14ac:dyDescent="0.25">
      <c r="A39" s="88"/>
      <c r="B39" s="88"/>
      <c r="C39" s="89"/>
      <c r="D39" s="90"/>
      <c r="E39" s="89"/>
      <c r="F39" s="91"/>
      <c r="G39" s="89"/>
      <c r="H39" s="89"/>
      <c r="I39" s="89"/>
      <c r="J39" s="88"/>
      <c r="K39" s="88"/>
    </row>
    <row r="40" spans="1:11" x14ac:dyDescent="0.25">
      <c r="A40" s="88"/>
      <c r="B40" s="88"/>
      <c r="C40" s="89"/>
      <c r="D40" s="90"/>
      <c r="E40" s="89"/>
      <c r="F40" s="91"/>
      <c r="G40" s="89"/>
      <c r="H40" s="89"/>
      <c r="I40" s="89"/>
      <c r="J40" s="88"/>
      <c r="K40" s="88"/>
    </row>
    <row r="41" spans="1:11" x14ac:dyDescent="0.25">
      <c r="A41" s="88"/>
      <c r="B41" s="88"/>
      <c r="C41" s="89"/>
      <c r="D41" s="90"/>
      <c r="E41" s="89"/>
      <c r="F41" s="89"/>
      <c r="G41" s="89"/>
      <c r="H41" s="89"/>
      <c r="I41" s="89"/>
      <c r="J41" s="88"/>
      <c r="K41" s="88"/>
    </row>
    <row r="42" spans="1:11" x14ac:dyDescent="0.25">
      <c r="A42" s="88"/>
      <c r="B42" s="88"/>
      <c r="C42" s="89"/>
      <c r="D42" s="90"/>
      <c r="E42" s="89"/>
      <c r="F42" s="89"/>
      <c r="G42" s="89"/>
      <c r="H42" s="89"/>
      <c r="I42" s="89"/>
      <c r="J42" s="88"/>
      <c r="K42" s="88"/>
    </row>
    <row r="43" spans="1:11" x14ac:dyDescent="0.25">
      <c r="A43" s="88"/>
      <c r="B43" s="88"/>
      <c r="C43" s="89"/>
      <c r="D43" s="90"/>
      <c r="E43" s="89"/>
      <c r="F43" s="89"/>
      <c r="G43" s="89"/>
      <c r="H43" s="89"/>
      <c r="I43" s="89"/>
      <c r="J43" s="88"/>
      <c r="K43" s="88"/>
    </row>
    <row r="44" spans="1:11" x14ac:dyDescent="0.25">
      <c r="A44" s="88"/>
      <c r="B44" s="88"/>
      <c r="C44" s="89"/>
      <c r="D44" s="90"/>
      <c r="E44" s="89"/>
      <c r="F44" s="89"/>
      <c r="G44" s="89"/>
      <c r="H44" s="89"/>
      <c r="I44" s="89"/>
      <c r="J44" s="88"/>
      <c r="K44" s="88"/>
    </row>
    <row r="45" spans="1:11" x14ac:dyDescent="0.25">
      <c r="A45" s="88"/>
      <c r="B45" s="88"/>
      <c r="C45" s="89"/>
      <c r="D45" s="90"/>
      <c r="E45" s="89"/>
      <c r="F45" s="89"/>
      <c r="G45" s="89"/>
      <c r="H45" s="89"/>
      <c r="I45" s="89"/>
      <c r="J45" s="88"/>
      <c r="K45" s="88"/>
    </row>
    <row r="46" spans="1:11" x14ac:dyDescent="0.25">
      <c r="A46" s="88"/>
      <c r="B46" s="88"/>
      <c r="C46" s="89"/>
      <c r="D46" s="90"/>
      <c r="E46" s="89"/>
      <c r="F46" s="89"/>
      <c r="G46" s="89"/>
      <c r="H46" s="89"/>
      <c r="I46" s="89"/>
      <c r="J46" s="88"/>
      <c r="K46" s="88"/>
    </row>
    <row r="47" spans="1:11" x14ac:dyDescent="0.25">
      <c r="A47" s="88"/>
      <c r="B47" s="88"/>
      <c r="C47" s="89"/>
      <c r="D47" s="90"/>
      <c r="E47" s="89"/>
      <c r="F47" s="89"/>
      <c r="G47" s="89"/>
      <c r="H47" s="89"/>
      <c r="I47" s="89"/>
      <c r="J47" s="88"/>
      <c r="K47" s="88"/>
    </row>
    <row r="48" spans="1:11" x14ac:dyDescent="0.25">
      <c r="D48" s="31"/>
    </row>
    <row r="49" spans="4:4" x14ac:dyDescent="0.25">
      <c r="D49" s="31"/>
    </row>
    <row r="50" spans="4:4" x14ac:dyDescent="0.25">
      <c r="D50" s="31"/>
    </row>
    <row r="51" spans="4:4" x14ac:dyDescent="0.25">
      <c r="D51" s="31"/>
    </row>
    <row r="52" spans="4:4" x14ac:dyDescent="0.25">
      <c r="D52" s="31"/>
    </row>
    <row r="53" spans="4:4" x14ac:dyDescent="0.25">
      <c r="D53" s="31"/>
    </row>
    <row r="54" spans="4:4" x14ac:dyDescent="0.25">
      <c r="D54" s="31"/>
    </row>
    <row r="55" spans="4:4" x14ac:dyDescent="0.25">
      <c r="D55" s="31"/>
    </row>
    <row r="56" spans="4:4" x14ac:dyDescent="0.25">
      <c r="D56" s="31"/>
    </row>
    <row r="57" spans="4:4" x14ac:dyDescent="0.25">
      <c r="D57" s="31"/>
    </row>
  </sheetData>
  <mergeCells count="8">
    <mergeCell ref="A1:I2"/>
    <mergeCell ref="F3:H3"/>
    <mergeCell ref="I3:K3"/>
    <mergeCell ref="A29:B29"/>
    <mergeCell ref="A30:B30"/>
    <mergeCell ref="A3:A4"/>
    <mergeCell ref="B3:B4"/>
    <mergeCell ref="C3:E3"/>
  </mergeCells>
  <pageMargins left="0.7" right="0.7" top="0.75" bottom="0.75" header="0.51180555555555496" footer="0.51180555555555496"/>
  <pageSetup paperSize="9" scale="89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M68"/>
  <sheetViews>
    <sheetView zoomScaleNormal="100" workbookViewId="0">
      <selection activeCell="C4" sqref="C4"/>
    </sheetView>
  </sheetViews>
  <sheetFormatPr baseColWidth="10" defaultColWidth="9.140625" defaultRowHeight="15" x14ac:dyDescent="0.25"/>
  <cols>
    <col min="1" max="1" width="32.140625" style="4" customWidth="1"/>
    <col min="2" max="2" width="10.28515625" style="4" bestFit="1" customWidth="1"/>
    <col min="3" max="3" width="9.42578125" style="4" bestFit="1" customWidth="1"/>
    <col min="4" max="4" width="15.85546875" style="17" bestFit="1" customWidth="1"/>
    <col min="5" max="5" width="13" style="17" customWidth="1"/>
    <col min="6" max="6" width="11.5703125" style="17" customWidth="1"/>
    <col min="7" max="7" width="11.42578125" style="17" customWidth="1"/>
    <col min="8" max="8" width="12" style="17" customWidth="1"/>
    <col min="9" max="9" width="12.140625" style="17" customWidth="1"/>
    <col min="10" max="10" width="12" style="17" customWidth="1"/>
    <col min="11" max="11" width="11.7109375" style="17" customWidth="1"/>
    <col min="12" max="12" width="11" style="17" bestFit="1" customWidth="1"/>
    <col min="13" max="13" width="10.42578125" style="4" bestFit="1" customWidth="1"/>
    <col min="14" max="14" width="12.7109375" style="4" customWidth="1"/>
    <col min="15" max="15" width="14.42578125" style="4" customWidth="1"/>
    <col min="16" max="16" width="0" style="4" hidden="1" customWidth="1"/>
    <col min="17" max="1027" width="9.140625" style="4"/>
  </cols>
  <sheetData>
    <row r="1" spans="1:1026" s="7" customFormat="1" ht="53.25" customHeight="1" thickBot="1" x14ac:dyDescent="0.35">
      <c r="A1" s="285" t="s">
        <v>139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026" ht="58.5" customHeight="1" x14ac:dyDescent="0.25">
      <c r="A2" s="295" t="s">
        <v>53</v>
      </c>
      <c r="B2" s="300" t="s">
        <v>85</v>
      </c>
      <c r="C2" s="300" t="s">
        <v>92</v>
      </c>
      <c r="D2" s="302" t="s">
        <v>93</v>
      </c>
      <c r="E2" s="303"/>
      <c r="F2" s="304"/>
      <c r="G2" s="302" t="s">
        <v>94</v>
      </c>
      <c r="H2" s="303"/>
      <c r="I2" s="304"/>
      <c r="J2" s="302" t="s">
        <v>133</v>
      </c>
      <c r="K2" s="303"/>
      <c r="L2" s="304"/>
      <c r="M2" s="302" t="s">
        <v>95</v>
      </c>
      <c r="N2" s="303"/>
      <c r="O2" s="304"/>
      <c r="P2" s="93"/>
      <c r="Q2" s="84"/>
      <c r="R2" s="94"/>
      <c r="S2" s="84"/>
      <c r="T2" s="84"/>
      <c r="U2" s="84"/>
      <c r="V2" s="84"/>
      <c r="W2" s="84"/>
      <c r="X2" s="84"/>
      <c r="Y2" s="84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</row>
    <row r="3" spans="1:1026" ht="47.25" x14ac:dyDescent="0.25">
      <c r="A3" s="296"/>
      <c r="B3" s="301"/>
      <c r="C3" s="301"/>
      <c r="D3" s="95" t="s">
        <v>138</v>
      </c>
      <c r="E3" s="96" t="s">
        <v>88</v>
      </c>
      <c r="F3" s="96" t="s">
        <v>89</v>
      </c>
      <c r="G3" s="95" t="s">
        <v>138</v>
      </c>
      <c r="H3" s="96" t="s">
        <v>88</v>
      </c>
      <c r="I3" s="96" t="s">
        <v>89</v>
      </c>
      <c r="J3" s="95" t="s">
        <v>138</v>
      </c>
      <c r="K3" s="96" t="s">
        <v>138</v>
      </c>
      <c r="L3" s="96" t="s">
        <v>132</v>
      </c>
      <c r="M3" s="97" t="s">
        <v>138</v>
      </c>
      <c r="N3" s="98" t="s">
        <v>88</v>
      </c>
      <c r="O3" s="73" t="s">
        <v>89</v>
      </c>
      <c r="P3" s="92" t="s">
        <v>96</v>
      </c>
      <c r="Q3" s="84"/>
      <c r="R3" s="84"/>
      <c r="S3" s="84"/>
      <c r="T3" s="84"/>
      <c r="U3" s="84"/>
      <c r="V3" s="84"/>
      <c r="W3" s="84"/>
      <c r="X3" s="84"/>
      <c r="Y3" s="8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</row>
    <row r="4" spans="1:1026" ht="15.75" x14ac:dyDescent="0.25">
      <c r="A4" s="49" t="s">
        <v>59</v>
      </c>
      <c r="B4" s="74">
        <f>'GRILLE CNIV'!B2</f>
        <v>4.1706680990089187E-2</v>
      </c>
      <c r="C4" s="74">
        <f>'GRILLE CNIV'!C2</f>
        <v>4.5344049397132796E-2</v>
      </c>
      <c r="D4" s="99">
        <f>G4+J4+M4</f>
        <v>24469.028827692968</v>
      </c>
      <c r="E4" s="75">
        <f>H4+J4+N4</f>
        <v>18743.467437720319</v>
      </c>
      <c r="F4" s="75">
        <f t="shared" ref="F4:F24" si="0">I4+O4</f>
        <v>5725.5613899726495</v>
      </c>
      <c r="G4" s="100">
        <f t="shared" ref="G4:G24" si="1">($G$28-$G$27)*B4</f>
        <v>10565.553495219296</v>
      </c>
      <c r="H4" s="75">
        <f t="shared" ref="H4:H25" si="2">G4/2</f>
        <v>5282.7767476096478</v>
      </c>
      <c r="I4" s="75">
        <f t="shared" ref="I4:I25" si="3">G4/2</f>
        <v>5282.7767476096478</v>
      </c>
      <c r="J4" s="100">
        <f>K4+L4</f>
        <v>13017.906047747667</v>
      </c>
      <c r="K4" s="75">
        <f>($K$28-$K$27)*B4</f>
        <v>8840.7741282823008</v>
      </c>
      <c r="L4" s="75">
        <f>($L$28-$L$27)*C4</f>
        <v>4177.131919465367</v>
      </c>
      <c r="M4" s="100">
        <f>($M$28-$M$27)*C4</f>
        <v>885.5692847260035</v>
      </c>
      <c r="N4" s="101">
        <f t="shared" ref="N4:N24" si="4">M4/2</f>
        <v>442.78464236300175</v>
      </c>
      <c r="O4" s="75">
        <f t="shared" ref="O4:O25" si="5">M4/2</f>
        <v>442.78464236300175</v>
      </c>
      <c r="P4" s="102">
        <f t="shared" ref="P4:P28" si="6">M4/2</f>
        <v>442.78464236300175</v>
      </c>
      <c r="Q4" s="83"/>
      <c r="R4" s="84"/>
      <c r="S4" s="84"/>
      <c r="T4" s="84"/>
      <c r="U4" s="84"/>
      <c r="V4" s="84"/>
      <c r="W4" s="84"/>
      <c r="X4" s="84"/>
      <c r="Y4" s="8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</row>
    <row r="5" spans="1:1026" ht="15.75" x14ac:dyDescent="0.25">
      <c r="A5" s="55" t="s">
        <v>60</v>
      </c>
      <c r="B5" s="74">
        <f>'GRILLE CNIV'!B3</f>
        <v>2.5388630739228764E-2</v>
      </c>
      <c r="C5" s="74">
        <f>'GRILLE CNIV'!C3</f>
        <v>2.7602851606406176E-2</v>
      </c>
      <c r="D5" s="99">
        <f t="shared" ref="D5:D24" si="7">G5+J5+M5</f>
        <v>14895.338653331475</v>
      </c>
      <c r="E5" s="75">
        <f t="shared" ref="E5:E24" si="8">H5+J5+N5</f>
        <v>11409.945894810504</v>
      </c>
      <c r="F5" s="75">
        <f t="shared" si="0"/>
        <v>3485.3927585209685</v>
      </c>
      <c r="G5" s="100">
        <f t="shared" si="1"/>
        <v>6431.7018251688241</v>
      </c>
      <c r="H5" s="75">
        <f t="shared" si="2"/>
        <v>3215.8509125844121</v>
      </c>
      <c r="I5" s="75">
        <f t="shared" si="3"/>
        <v>3215.8509125844121</v>
      </c>
      <c r="J5" s="100">
        <f t="shared" ref="J5:J24" si="9">K5+L5</f>
        <v>7924.5531362895372</v>
      </c>
      <c r="K5" s="75">
        <f t="shared" ref="K5:K24" si="10">($K$28-$K$27)*B5</f>
        <v>5381.7552599120509</v>
      </c>
      <c r="L5" s="75">
        <f t="shared" ref="L5:L24" si="11">($L$28-$L$27)*C5</f>
        <v>2542.7978763774863</v>
      </c>
      <c r="M5" s="100">
        <f t="shared" ref="M5:M24" si="12">($M$28-$M$27)*C5</f>
        <v>539.08369187311257</v>
      </c>
      <c r="N5" s="101">
        <f t="shared" si="4"/>
        <v>269.54184593655629</v>
      </c>
      <c r="O5" s="75">
        <f t="shared" si="5"/>
        <v>269.54184593655629</v>
      </c>
      <c r="P5" s="102">
        <f t="shared" si="6"/>
        <v>269.54184593655629</v>
      </c>
      <c r="Q5" s="83"/>
      <c r="R5" s="84"/>
      <c r="S5" s="84"/>
      <c r="T5" s="84"/>
      <c r="U5" s="84"/>
      <c r="V5" s="84"/>
      <c r="W5" s="84"/>
      <c r="X5" s="84"/>
      <c r="Y5" s="84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</row>
    <row r="6" spans="1:1026" ht="15.75" x14ac:dyDescent="0.25">
      <c r="A6" s="55" t="s">
        <v>61</v>
      </c>
      <c r="B6" s="74">
        <f>'GRILLE CNIV'!B4</f>
        <v>1.217566526677998E-2</v>
      </c>
      <c r="C6" s="74">
        <f>'GRILLE CNIV'!C4</f>
        <v>1.3237542623711062E-2</v>
      </c>
      <c r="D6" s="99">
        <f t="shared" si="7"/>
        <v>7143.3808046239892</v>
      </c>
      <c r="E6" s="75">
        <f t="shared" si="8"/>
        <v>5471.885559886764</v>
      </c>
      <c r="F6" s="75">
        <f t="shared" si="0"/>
        <v>1671.4952447372252</v>
      </c>
      <c r="G6" s="100">
        <f t="shared" si="1"/>
        <v>3084.4612820333732</v>
      </c>
      <c r="H6" s="75">
        <f t="shared" si="2"/>
        <v>1542.2306410166866</v>
      </c>
      <c r="I6" s="75">
        <f t="shared" si="3"/>
        <v>1542.2306410166866</v>
      </c>
      <c r="J6" s="100">
        <f t="shared" si="9"/>
        <v>3800.3903151495388</v>
      </c>
      <c r="K6" s="75">
        <f t="shared" si="10"/>
        <v>2580.9367691174721</v>
      </c>
      <c r="L6" s="75">
        <f t="shared" si="11"/>
        <v>1219.4535460320669</v>
      </c>
      <c r="M6" s="100">
        <f t="shared" si="12"/>
        <v>258.52920744107706</v>
      </c>
      <c r="N6" s="101">
        <f t="shared" si="4"/>
        <v>129.26460372053853</v>
      </c>
      <c r="O6" s="75">
        <f t="shared" si="5"/>
        <v>129.26460372053853</v>
      </c>
      <c r="P6" s="102">
        <f t="shared" si="6"/>
        <v>129.26460372053853</v>
      </c>
      <c r="Q6" s="83"/>
      <c r="R6" s="84"/>
      <c r="S6" s="84"/>
      <c r="T6" s="84"/>
      <c r="U6" s="84"/>
      <c r="V6" s="84"/>
      <c r="W6" s="84"/>
      <c r="X6" s="84"/>
      <c r="Y6" s="84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</row>
    <row r="7" spans="1:1026" ht="15.75" x14ac:dyDescent="0.25">
      <c r="A7" s="55" t="s">
        <v>62</v>
      </c>
      <c r="B7" s="74">
        <f>'GRILLE CNIV'!B5</f>
        <v>0.15</v>
      </c>
      <c r="C7" s="74">
        <f>'GRILLE CNIV'!C5</f>
        <v>0.16308196308371301</v>
      </c>
      <c r="D7" s="99">
        <f t="shared" si="7"/>
        <v>88003.98969714556</v>
      </c>
      <c r="E7" s="75">
        <f t="shared" si="8"/>
        <v>67411.744327633089</v>
      </c>
      <c r="F7" s="75">
        <f t="shared" si="0"/>
        <v>20592.24536951246</v>
      </c>
      <c r="G7" s="100">
        <f t="shared" si="1"/>
        <v>37999.500000000007</v>
      </c>
      <c r="H7" s="75">
        <f t="shared" si="2"/>
        <v>18999.750000000004</v>
      </c>
      <c r="I7" s="75">
        <f t="shared" si="3"/>
        <v>18999.750000000004</v>
      </c>
      <c r="J7" s="100">
        <f t="shared" si="9"/>
        <v>46819.498958120632</v>
      </c>
      <c r="K7" s="75">
        <f t="shared" si="10"/>
        <v>31796.251529999998</v>
      </c>
      <c r="L7" s="75">
        <f t="shared" si="11"/>
        <v>15023.247428120632</v>
      </c>
      <c r="M7" s="100">
        <f t="shared" si="12"/>
        <v>3184.990739024915</v>
      </c>
      <c r="N7" s="101">
        <f t="shared" si="4"/>
        <v>1592.4953695124575</v>
      </c>
      <c r="O7" s="75">
        <f t="shared" si="5"/>
        <v>1592.4953695124575</v>
      </c>
      <c r="P7" s="102">
        <f t="shared" si="6"/>
        <v>1592.4953695124575</v>
      </c>
      <c r="Q7" s="83"/>
      <c r="R7" s="84"/>
      <c r="S7" s="84"/>
      <c r="T7" s="84"/>
      <c r="U7" s="84"/>
      <c r="V7" s="84"/>
      <c r="W7" s="84"/>
      <c r="X7" s="84"/>
      <c r="Y7" s="84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</row>
    <row r="8" spans="1:1026" ht="15.75" x14ac:dyDescent="0.25">
      <c r="A8" s="55" t="s">
        <v>63</v>
      </c>
      <c r="B8" s="74">
        <f>'GRILLE CNIV'!B6</f>
        <v>7.2617414516022244E-2</v>
      </c>
      <c r="C8" s="74">
        <f>'GRILLE CNIV'!C6</f>
        <v>7.8950603422244164E-2</v>
      </c>
      <c r="D8" s="99">
        <f t="shared" si="7"/>
        <v>42604.147992675797</v>
      </c>
      <c r="E8" s="75">
        <f t="shared" si="8"/>
        <v>32635.110540585625</v>
      </c>
      <c r="F8" s="75">
        <f t="shared" si="0"/>
        <v>9969.0374520901751</v>
      </c>
      <c r="G8" s="100">
        <f t="shared" si="1"/>
        <v>18396.16961934392</v>
      </c>
      <c r="H8" s="75">
        <f t="shared" si="2"/>
        <v>9198.0848096719601</v>
      </c>
      <c r="I8" s="75">
        <f t="shared" si="3"/>
        <v>9198.0848096719601</v>
      </c>
      <c r="J8" s="100">
        <f t="shared" si="9"/>
        <v>22666.07308849545</v>
      </c>
      <c r="K8" s="75">
        <f t="shared" si="10"/>
        <v>15393.077182731442</v>
      </c>
      <c r="L8" s="75">
        <f t="shared" si="11"/>
        <v>7272.9959057640071</v>
      </c>
      <c r="M8" s="100">
        <f t="shared" si="12"/>
        <v>1541.9052848364286</v>
      </c>
      <c r="N8" s="101">
        <f t="shared" si="4"/>
        <v>770.95264241821428</v>
      </c>
      <c r="O8" s="75">
        <f t="shared" si="5"/>
        <v>770.95264241821428</v>
      </c>
      <c r="P8" s="102">
        <f t="shared" si="6"/>
        <v>770.95264241821428</v>
      </c>
      <c r="Q8" s="83"/>
      <c r="R8" s="84"/>
      <c r="S8" s="84"/>
      <c r="T8" s="84"/>
      <c r="U8" s="84"/>
      <c r="V8" s="84"/>
      <c r="W8" s="84"/>
      <c r="X8" s="84"/>
      <c r="Y8" s="84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</row>
    <row r="9" spans="1:1026" ht="15.75" x14ac:dyDescent="0.25">
      <c r="A9" s="55" t="s">
        <v>64</v>
      </c>
      <c r="B9" s="74">
        <f>'GRILLE CNIV'!B7</f>
        <v>4.1456769428537352E-3</v>
      </c>
      <c r="C9" s="74">
        <f>'GRILLE CNIV'!C7</f>
        <v>4.5072342276764868E-3</v>
      </c>
      <c r="D9" s="99">
        <f t="shared" si="7"/>
        <v>2432.2407397772931</v>
      </c>
      <c r="E9" s="75">
        <f t="shared" si="8"/>
        <v>1863.1154275774638</v>
      </c>
      <c r="F9" s="75">
        <f t="shared" si="0"/>
        <v>569.1253121998293</v>
      </c>
      <c r="G9" s="100">
        <f t="shared" si="1"/>
        <v>1050.2243399331369</v>
      </c>
      <c r="H9" s="75">
        <f t="shared" si="2"/>
        <v>525.11216996656844</v>
      </c>
      <c r="I9" s="75">
        <f t="shared" si="3"/>
        <v>525.11216996656844</v>
      </c>
      <c r="J9" s="100">
        <f t="shared" si="9"/>
        <v>1293.9901153776345</v>
      </c>
      <c r="K9" s="75">
        <f t="shared" si="10"/>
        <v>878.77991224732534</v>
      </c>
      <c r="L9" s="75">
        <f t="shared" si="11"/>
        <v>415.2102031303092</v>
      </c>
      <c r="M9" s="100">
        <f t="shared" si="12"/>
        <v>88.026284466521787</v>
      </c>
      <c r="N9" s="101">
        <f t="shared" si="4"/>
        <v>44.013142233260893</v>
      </c>
      <c r="O9" s="75">
        <f t="shared" si="5"/>
        <v>44.013142233260893</v>
      </c>
      <c r="P9" s="102">
        <f t="shared" si="6"/>
        <v>44.013142233260893</v>
      </c>
      <c r="Q9" s="83"/>
      <c r="R9" s="84"/>
      <c r="S9" s="84"/>
      <c r="T9" s="84"/>
      <c r="U9" s="84"/>
      <c r="V9" s="84"/>
      <c r="W9" s="84"/>
      <c r="X9" s="84"/>
      <c r="Y9" s="84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</row>
    <row r="10" spans="1:1026" ht="15.75" x14ac:dyDescent="0.25">
      <c r="A10" s="55" t="s">
        <v>65</v>
      </c>
      <c r="B10" s="74">
        <f>'GRILLE CNIV'!B8</f>
        <v>2.208747739554295E-2</v>
      </c>
      <c r="C10" s="74">
        <f>'GRILLE CNIV'!C8</f>
        <v>2.4013794488215206E-2</v>
      </c>
      <c r="D10" s="99">
        <f t="shared" si="7"/>
        <v>12958.574221021981</v>
      </c>
      <c r="E10" s="75">
        <f t="shared" si="8"/>
        <v>9926.3691935381103</v>
      </c>
      <c r="F10" s="75">
        <f t="shared" si="0"/>
        <v>3032.2050274838698</v>
      </c>
      <c r="G10" s="100">
        <f t="shared" si="1"/>
        <v>5595.4206486128969</v>
      </c>
      <c r="H10" s="75">
        <f t="shared" si="2"/>
        <v>2797.7103243064485</v>
      </c>
      <c r="I10" s="75">
        <f t="shared" si="3"/>
        <v>2797.7103243064485</v>
      </c>
      <c r="J10" s="100">
        <f t="shared" si="9"/>
        <v>6894.1641660542409</v>
      </c>
      <c r="K10" s="75">
        <f t="shared" si="10"/>
        <v>4681.9932462124862</v>
      </c>
      <c r="L10" s="75">
        <f t="shared" si="11"/>
        <v>2212.1709198417548</v>
      </c>
      <c r="M10" s="100">
        <f t="shared" si="12"/>
        <v>468.98940635484297</v>
      </c>
      <c r="N10" s="101">
        <f t="shared" si="4"/>
        <v>234.49470317742148</v>
      </c>
      <c r="O10" s="75">
        <f t="shared" si="5"/>
        <v>234.49470317742148</v>
      </c>
      <c r="P10" s="102">
        <f t="shared" si="6"/>
        <v>234.49470317742148</v>
      </c>
      <c r="Q10" s="83"/>
      <c r="R10" s="84"/>
      <c r="S10" s="84"/>
      <c r="T10" s="84"/>
      <c r="U10" s="84"/>
      <c r="V10" s="84"/>
      <c r="W10" s="84"/>
      <c r="X10" s="84"/>
      <c r="Y10" s="84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</row>
    <row r="11" spans="1:1026" ht="15.75" x14ac:dyDescent="0.25">
      <c r="A11" s="55" t="s">
        <v>66</v>
      </c>
      <c r="B11" s="74">
        <f>'GRILLE CNIV'!B9</f>
        <v>0.14172464476002503</v>
      </c>
      <c r="C11" s="74">
        <f>'GRILLE CNIV'!C9</f>
        <v>0.15408488856537828</v>
      </c>
      <c r="D11" s="99">
        <f t="shared" si="7"/>
        <v>83148.89451528572</v>
      </c>
      <c r="E11" s="75">
        <f t="shared" si="8"/>
        <v>63692.703449916218</v>
      </c>
      <c r="F11" s="75">
        <f t="shared" si="0"/>
        <v>19456.19106536949</v>
      </c>
      <c r="G11" s="100">
        <f t="shared" si="1"/>
        <v>35903.104257057144</v>
      </c>
      <c r="H11" s="75">
        <f t="shared" si="2"/>
        <v>17951.552128528572</v>
      </c>
      <c r="I11" s="75">
        <f t="shared" si="3"/>
        <v>17951.552128528572</v>
      </c>
      <c r="J11" s="100">
        <f t="shared" si="9"/>
        <v>44236.512384546724</v>
      </c>
      <c r="K11" s="75">
        <f t="shared" si="10"/>
        <v>30042.083018597681</v>
      </c>
      <c r="L11" s="75">
        <f t="shared" si="11"/>
        <v>14194.429365949041</v>
      </c>
      <c r="M11" s="100">
        <f t="shared" si="12"/>
        <v>3009.2778736818377</v>
      </c>
      <c r="N11" s="101">
        <f t="shared" si="4"/>
        <v>1504.6389368409189</v>
      </c>
      <c r="O11" s="75">
        <f t="shared" si="5"/>
        <v>1504.6389368409189</v>
      </c>
      <c r="P11" s="102">
        <f t="shared" si="6"/>
        <v>1504.6389368409189</v>
      </c>
      <c r="Q11" s="83"/>
      <c r="R11" s="84"/>
      <c r="S11" s="84"/>
      <c r="T11" s="84"/>
      <c r="U11" s="84"/>
      <c r="V11" s="84"/>
      <c r="W11" s="84"/>
      <c r="X11" s="84"/>
      <c r="Y11" s="84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</row>
    <row r="12" spans="1:1026" ht="15.75" x14ac:dyDescent="0.25">
      <c r="A12" s="55" t="s">
        <v>67</v>
      </c>
      <c r="B12" s="74">
        <f>'GRILLE CNIV'!B10</f>
        <v>8.0217105781329179E-2</v>
      </c>
      <c r="C12" s="74">
        <f>'GRILLE CNIV'!C10</f>
        <v>0</v>
      </c>
      <c r="D12" s="99">
        <f t="shared" si="7"/>
        <v>37325.421223795856</v>
      </c>
      <c r="E12" s="75">
        <f t="shared" si="8"/>
        <v>27164.721520003794</v>
      </c>
      <c r="F12" s="75">
        <f t="shared" si="0"/>
        <v>10160.699703792063</v>
      </c>
      <c r="G12" s="100">
        <f t="shared" si="1"/>
        <v>20321.399407584126</v>
      </c>
      <c r="H12" s="75">
        <f t="shared" si="2"/>
        <v>10160.699703792063</v>
      </c>
      <c r="I12" s="75">
        <f t="shared" si="3"/>
        <v>10160.699703792063</v>
      </c>
      <c r="J12" s="100">
        <f t="shared" si="9"/>
        <v>17004.021816211731</v>
      </c>
      <c r="K12" s="75">
        <f t="shared" si="10"/>
        <v>17004.021816211731</v>
      </c>
      <c r="L12" s="75">
        <f t="shared" si="11"/>
        <v>0</v>
      </c>
      <c r="M12" s="100">
        <f t="shared" si="12"/>
        <v>0</v>
      </c>
      <c r="N12" s="101">
        <f t="shared" si="4"/>
        <v>0</v>
      </c>
      <c r="O12" s="75">
        <f t="shared" si="5"/>
        <v>0</v>
      </c>
      <c r="P12" s="102">
        <f t="shared" si="6"/>
        <v>0</v>
      </c>
      <c r="Q12" s="83"/>
      <c r="R12" s="84"/>
      <c r="S12" s="84"/>
      <c r="T12" s="84"/>
      <c r="U12" s="84"/>
      <c r="V12" s="84"/>
      <c r="W12" s="84"/>
      <c r="X12" s="84"/>
      <c r="Y12" s="84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</row>
    <row r="13" spans="1:1026" ht="15.75" x14ac:dyDescent="0.25">
      <c r="A13" s="55" t="s">
        <v>68</v>
      </c>
      <c r="B13" s="74">
        <f>'GRILLE CNIV'!B11</f>
        <v>8.1198754942560999E-3</v>
      </c>
      <c r="C13" s="74">
        <f>'GRILLE CNIV'!C11</f>
        <v>8.8280349039907939E-3</v>
      </c>
      <c r="D13" s="99">
        <f t="shared" si="7"/>
        <v>4763.8762622574568</v>
      </c>
      <c r="E13" s="75">
        <f t="shared" si="8"/>
        <v>3649.1664719400374</v>
      </c>
      <c r="F13" s="75">
        <f t="shared" si="0"/>
        <v>1114.7097903174192</v>
      </c>
      <c r="G13" s="100">
        <f t="shared" si="1"/>
        <v>2057.0080589598983</v>
      </c>
      <c r="H13" s="75">
        <f t="shared" si="2"/>
        <v>1028.5040294799492</v>
      </c>
      <c r="I13" s="75">
        <f t="shared" si="3"/>
        <v>1028.5040294799492</v>
      </c>
      <c r="J13" s="100">
        <f t="shared" si="9"/>
        <v>2534.4566816226179</v>
      </c>
      <c r="K13" s="75">
        <f t="shared" si="10"/>
        <v>1721.2106907176667</v>
      </c>
      <c r="L13" s="75">
        <f t="shared" si="11"/>
        <v>813.24599090495121</v>
      </c>
      <c r="M13" s="100">
        <f t="shared" si="12"/>
        <v>172.41152167494022</v>
      </c>
      <c r="N13" s="101">
        <f t="shared" si="4"/>
        <v>86.205760837470109</v>
      </c>
      <c r="O13" s="75">
        <f t="shared" si="5"/>
        <v>86.205760837470109</v>
      </c>
      <c r="P13" s="102">
        <f t="shared" si="6"/>
        <v>86.205760837470109</v>
      </c>
      <c r="Q13" s="83"/>
      <c r="R13" s="84"/>
      <c r="S13" s="84"/>
      <c r="T13" s="84"/>
      <c r="U13" s="84"/>
      <c r="V13" s="84"/>
      <c r="W13" s="84"/>
      <c r="X13" s="84"/>
      <c r="Y13" s="84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</row>
    <row r="14" spans="1:1026" ht="15.75" x14ac:dyDescent="0.25">
      <c r="A14" s="55" t="s">
        <v>69</v>
      </c>
      <c r="B14" s="74">
        <f>'GRILLE CNIV'!B12</f>
        <v>1.8674827048174407E-2</v>
      </c>
      <c r="C14" s="74">
        <f>'GRILLE CNIV'!C12</f>
        <v>2.0303516368434023E-2</v>
      </c>
      <c r="D14" s="99">
        <f t="shared" si="7"/>
        <v>10956.395247623439</v>
      </c>
      <c r="E14" s="75">
        <f t="shared" si="8"/>
        <v>8392.6844422286667</v>
      </c>
      <c r="F14" s="75">
        <f t="shared" si="0"/>
        <v>2563.71080539477</v>
      </c>
      <c r="G14" s="100">
        <f t="shared" si="1"/>
        <v>4730.8939361140237</v>
      </c>
      <c r="H14" s="75">
        <f t="shared" si="2"/>
        <v>2365.4469680570119</v>
      </c>
      <c r="I14" s="75">
        <f t="shared" si="3"/>
        <v>2365.4469680570119</v>
      </c>
      <c r="J14" s="100">
        <f t="shared" si="9"/>
        <v>5828.9736368338972</v>
      </c>
      <c r="K14" s="75">
        <f t="shared" si="10"/>
        <v>3958.5966540200056</v>
      </c>
      <c r="L14" s="75">
        <f t="shared" si="11"/>
        <v>1870.3769828138916</v>
      </c>
      <c r="M14" s="100">
        <f t="shared" si="12"/>
        <v>396.52767467551649</v>
      </c>
      <c r="N14" s="101">
        <f t="shared" si="4"/>
        <v>198.26383733775825</v>
      </c>
      <c r="O14" s="75">
        <f t="shared" si="5"/>
        <v>198.26383733775825</v>
      </c>
      <c r="P14" s="102">
        <f t="shared" si="6"/>
        <v>198.26383733775825</v>
      </c>
      <c r="Q14" s="83"/>
      <c r="R14" s="84"/>
      <c r="S14" s="84"/>
      <c r="T14" s="84"/>
      <c r="U14" s="84"/>
      <c r="V14" s="84"/>
      <c r="W14" s="84"/>
      <c r="X14" s="84"/>
      <c r="Y14" s="8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</row>
    <row r="15" spans="1:1026" ht="15.75" x14ac:dyDescent="0.25">
      <c r="A15" s="55" t="s">
        <v>70</v>
      </c>
      <c r="B15" s="74">
        <f>'GRILLE CNIV'!B13</f>
        <v>2.8570445328967319E-3</v>
      </c>
      <c r="C15" s="74">
        <f>'GRILLE CNIV'!C13</f>
        <v>3.1062162069492591E-3</v>
      </c>
      <c r="D15" s="99">
        <f t="shared" si="7"/>
        <v>1676.208784248867</v>
      </c>
      <c r="E15" s="75">
        <f t="shared" si="8"/>
        <v>1283.9890372286429</v>
      </c>
      <c r="F15" s="75">
        <f t="shared" si="0"/>
        <v>392.21974702022413</v>
      </c>
      <c r="G15" s="100">
        <f t="shared" si="1"/>
        <v>723.77509151872925</v>
      </c>
      <c r="H15" s="75">
        <f t="shared" si="2"/>
        <v>361.88754575936463</v>
      </c>
      <c r="I15" s="75">
        <f t="shared" si="3"/>
        <v>361.88754575936463</v>
      </c>
      <c r="J15" s="100">
        <f t="shared" si="9"/>
        <v>891.76929020841862</v>
      </c>
      <c r="K15" s="75">
        <f t="shared" si="10"/>
        <v>605.62204400263897</v>
      </c>
      <c r="L15" s="75">
        <f t="shared" si="11"/>
        <v>286.1472462057796</v>
      </c>
      <c r="M15" s="100">
        <f t="shared" si="12"/>
        <v>60.664402521719033</v>
      </c>
      <c r="N15" s="101">
        <f t="shared" si="4"/>
        <v>30.332201260859517</v>
      </c>
      <c r="O15" s="75">
        <f t="shared" si="5"/>
        <v>30.332201260859517</v>
      </c>
      <c r="P15" s="102">
        <f t="shared" si="6"/>
        <v>30.332201260859517</v>
      </c>
      <c r="Q15" s="83"/>
      <c r="R15" s="84"/>
      <c r="S15" s="84"/>
      <c r="T15" s="84"/>
      <c r="U15" s="84"/>
      <c r="V15" s="84"/>
      <c r="W15" s="84"/>
      <c r="X15" s="84"/>
      <c r="Y15" s="84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</row>
    <row r="16" spans="1:1026" ht="15.75" x14ac:dyDescent="0.25">
      <c r="A16" s="55" t="s">
        <v>71</v>
      </c>
      <c r="B16" s="74">
        <f>'GRILLE CNIV'!B14</f>
        <v>7.4204927219555836E-2</v>
      </c>
      <c r="C16" s="74">
        <f>'GRILLE CNIV'!C14</f>
        <v>8.0676568009661428E-2</v>
      </c>
      <c r="D16" s="99">
        <f t="shared" si="7"/>
        <v>43535.531003381519</v>
      </c>
      <c r="E16" s="75">
        <f t="shared" si="8"/>
        <v>33348.557210502127</v>
      </c>
      <c r="F16" s="75">
        <f t="shared" si="0"/>
        <v>10186.973792879386</v>
      </c>
      <c r="G16" s="100">
        <f t="shared" si="1"/>
        <v>18798.334212530084</v>
      </c>
      <c r="H16" s="75">
        <f t="shared" si="2"/>
        <v>9399.1671062650421</v>
      </c>
      <c r="I16" s="75">
        <f t="shared" si="3"/>
        <v>9399.1671062650421</v>
      </c>
      <c r="J16" s="100">
        <f t="shared" si="9"/>
        <v>23161.583417622744</v>
      </c>
      <c r="K16" s="75">
        <f t="shared" si="10"/>
        <v>15729.590204255604</v>
      </c>
      <c r="L16" s="75">
        <f t="shared" si="11"/>
        <v>7431.9932133671382</v>
      </c>
      <c r="M16" s="100">
        <f t="shared" si="12"/>
        <v>1575.6133732286878</v>
      </c>
      <c r="N16" s="101">
        <f t="shared" si="4"/>
        <v>787.8066866143439</v>
      </c>
      <c r="O16" s="75">
        <f t="shared" si="5"/>
        <v>787.8066866143439</v>
      </c>
      <c r="P16" s="102">
        <f t="shared" si="6"/>
        <v>787.8066866143439</v>
      </c>
      <c r="Q16" s="83"/>
      <c r="R16" s="84"/>
      <c r="S16" s="84"/>
      <c r="T16" s="84"/>
      <c r="U16" s="84"/>
      <c r="V16" s="84"/>
      <c r="W16" s="84"/>
      <c r="X16" s="84"/>
      <c r="Y16" s="84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</row>
    <row r="17" spans="1:1026" ht="15.75" x14ac:dyDescent="0.25">
      <c r="A17" s="55" t="s">
        <v>72</v>
      </c>
      <c r="B17" s="74">
        <f>'GRILLE CNIV'!B15</f>
        <v>0.10750660152393392</v>
      </c>
      <c r="C17" s="74">
        <f>'GRILLE CNIV'!C15</f>
        <v>0.11688258413987757</v>
      </c>
      <c r="D17" s="99">
        <f t="shared" si="7"/>
        <v>63073.399019249424</v>
      </c>
      <c r="E17" s="75">
        <f t="shared" si="8"/>
        <v>48314.716903094421</v>
      </c>
      <c r="F17" s="75">
        <f t="shared" si="0"/>
        <v>14758.682116154998</v>
      </c>
      <c r="G17" s="100">
        <f t="shared" si="1"/>
        <v>27234.647364058186</v>
      </c>
      <c r="H17" s="75">
        <f t="shared" si="2"/>
        <v>13617.323682029093</v>
      </c>
      <c r="I17" s="75">
        <f t="shared" si="3"/>
        <v>13617.323682029093</v>
      </c>
      <c r="J17" s="100">
        <f t="shared" si="9"/>
        <v>33556.034786939425</v>
      </c>
      <c r="K17" s="75">
        <f t="shared" si="10"/>
        <v>22788.712954603227</v>
      </c>
      <c r="L17" s="75">
        <f t="shared" si="11"/>
        <v>10767.321832336198</v>
      </c>
      <c r="M17" s="100">
        <f t="shared" si="12"/>
        <v>2282.716868251809</v>
      </c>
      <c r="N17" s="101">
        <f t="shared" si="4"/>
        <v>1141.3584341259045</v>
      </c>
      <c r="O17" s="75">
        <f t="shared" si="5"/>
        <v>1141.3584341259045</v>
      </c>
      <c r="P17" s="102">
        <f t="shared" si="6"/>
        <v>1141.3584341259045</v>
      </c>
      <c r="Q17" s="83"/>
      <c r="R17" s="84"/>
      <c r="S17" s="84"/>
      <c r="T17" s="84"/>
      <c r="U17" s="84"/>
      <c r="V17" s="84"/>
      <c r="W17" s="84"/>
      <c r="X17" s="84"/>
      <c r="Y17" s="84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</row>
    <row r="18" spans="1:1026" ht="15.75" x14ac:dyDescent="0.25">
      <c r="A18" s="55" t="s">
        <v>73</v>
      </c>
      <c r="B18" s="74">
        <f>'GRILLE CNIV'!B16</f>
        <v>3.9727097712394166E-3</v>
      </c>
      <c r="C18" s="74">
        <f>'GRILLE CNIV'!C16</f>
        <v>4.3191820550371497E-3</v>
      </c>
      <c r="D18" s="99">
        <f t="shared" si="7"/>
        <v>2330.7620651860202</v>
      </c>
      <c r="E18" s="75">
        <f t="shared" si="8"/>
        <v>1785.3819692445418</v>
      </c>
      <c r="F18" s="75">
        <f t="shared" si="0"/>
        <v>545.38009594147854</v>
      </c>
      <c r="G18" s="100">
        <f t="shared" si="1"/>
        <v>1006.4065663480816</v>
      </c>
      <c r="H18" s="75">
        <f t="shared" si="2"/>
        <v>503.20328317404079</v>
      </c>
      <c r="I18" s="75">
        <f t="shared" si="3"/>
        <v>503.20328317404079</v>
      </c>
      <c r="J18" s="100">
        <f t="shared" si="9"/>
        <v>1240.0018733030633</v>
      </c>
      <c r="K18" s="75">
        <f t="shared" si="10"/>
        <v>842.11519428011491</v>
      </c>
      <c r="L18" s="75">
        <f t="shared" si="11"/>
        <v>397.88667902294844</v>
      </c>
      <c r="M18" s="100">
        <f t="shared" si="12"/>
        <v>84.353625534875533</v>
      </c>
      <c r="N18" s="101">
        <f t="shared" si="4"/>
        <v>42.176812767437767</v>
      </c>
      <c r="O18" s="75">
        <f t="shared" si="5"/>
        <v>42.176812767437767</v>
      </c>
      <c r="P18" s="102">
        <f t="shared" si="6"/>
        <v>42.176812767437767</v>
      </c>
      <c r="Q18" s="83"/>
      <c r="R18" s="84"/>
      <c r="S18" s="84"/>
      <c r="T18" s="84"/>
      <c r="U18" s="84"/>
      <c r="V18" s="84"/>
      <c r="W18" s="84"/>
      <c r="X18" s="84"/>
      <c r="Y18" s="84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</row>
    <row r="19" spans="1:1026" ht="15.75" x14ac:dyDescent="0.25">
      <c r="A19" s="55" t="s">
        <v>74</v>
      </c>
      <c r="B19" s="74">
        <f>'GRILLE CNIV'!B17</f>
        <v>3.780481583290559E-2</v>
      </c>
      <c r="C19" s="74">
        <f>'GRILLE CNIV'!C17</f>
        <v>4.1101890533656524E-2</v>
      </c>
      <c r="D19" s="99">
        <f t="shared" si="7"/>
        <v>22179.830820410061</v>
      </c>
      <c r="E19" s="75">
        <f t="shared" si="8"/>
        <v>16989.923861873915</v>
      </c>
      <c r="F19" s="75">
        <f t="shared" si="0"/>
        <v>5189.906958536144</v>
      </c>
      <c r="G19" s="100">
        <f t="shared" si="1"/>
        <v>9577.0939949499752</v>
      </c>
      <c r="H19" s="75">
        <f t="shared" si="2"/>
        <v>4788.5469974749876</v>
      </c>
      <c r="I19" s="75">
        <f t="shared" si="3"/>
        <v>4788.5469974749876</v>
      </c>
      <c r="J19" s="100">
        <f t="shared" si="9"/>
        <v>11800.016903337772</v>
      </c>
      <c r="K19" s="75">
        <f t="shared" si="10"/>
        <v>8013.6762217892838</v>
      </c>
      <c r="L19" s="75">
        <f t="shared" si="11"/>
        <v>3786.3406815484873</v>
      </c>
      <c r="M19" s="100">
        <f t="shared" si="12"/>
        <v>802.71992212231191</v>
      </c>
      <c r="N19" s="101">
        <f t="shared" si="4"/>
        <v>401.35996106115596</v>
      </c>
      <c r="O19" s="75">
        <f t="shared" si="5"/>
        <v>401.35996106115596</v>
      </c>
      <c r="P19" s="102">
        <f t="shared" si="6"/>
        <v>401.35996106115596</v>
      </c>
      <c r="Q19" s="83"/>
      <c r="R19" s="84"/>
      <c r="S19" s="84"/>
      <c r="T19" s="84"/>
      <c r="U19" s="84"/>
      <c r="V19" s="84"/>
      <c r="W19" s="84"/>
      <c r="X19" s="84"/>
      <c r="Y19" s="84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</row>
    <row r="20" spans="1:1026" ht="15.75" x14ac:dyDescent="0.25">
      <c r="A20" s="55" t="s">
        <v>75</v>
      </c>
      <c r="B20" s="74">
        <f>'GRILLE CNIV'!B18</f>
        <v>1.6824253184619876E-2</v>
      </c>
      <c r="C20" s="74">
        <f>'GRILLE CNIV'!C18</f>
        <v>1.8291548245101461E-2</v>
      </c>
      <c r="D20" s="99">
        <f t="shared" si="7"/>
        <v>9870.6760261430372</v>
      </c>
      <c r="E20" s="75">
        <f t="shared" si="8"/>
        <v>7561.0150278997453</v>
      </c>
      <c r="F20" s="75">
        <f t="shared" si="0"/>
        <v>2309.6609982432929</v>
      </c>
      <c r="G20" s="100">
        <f t="shared" si="1"/>
        <v>4262.0880592597541</v>
      </c>
      <c r="H20" s="75">
        <f t="shared" si="2"/>
        <v>2131.0440296298771</v>
      </c>
      <c r="I20" s="75">
        <f t="shared" si="3"/>
        <v>2131.0440296298771</v>
      </c>
      <c r="J20" s="100">
        <f t="shared" si="9"/>
        <v>5251.3540296564533</v>
      </c>
      <c r="K20" s="75">
        <f t="shared" si="10"/>
        <v>3566.3212404171804</v>
      </c>
      <c r="L20" s="75">
        <f t="shared" si="11"/>
        <v>1685.0327892392725</v>
      </c>
      <c r="M20" s="100">
        <f t="shared" si="12"/>
        <v>357.23393722683153</v>
      </c>
      <c r="N20" s="101">
        <f t="shared" si="4"/>
        <v>178.61696861341576</v>
      </c>
      <c r="O20" s="75">
        <f t="shared" si="5"/>
        <v>178.61696861341576</v>
      </c>
      <c r="P20" s="102">
        <f t="shared" si="6"/>
        <v>178.61696861341576</v>
      </c>
      <c r="Q20" s="83"/>
      <c r="R20" s="84"/>
      <c r="S20" s="84"/>
      <c r="T20" s="84"/>
      <c r="U20" s="84"/>
      <c r="V20" s="84"/>
      <c r="W20" s="84"/>
      <c r="X20" s="84"/>
      <c r="Y20" s="84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</row>
    <row r="21" spans="1:1026" ht="15.75" x14ac:dyDescent="0.25">
      <c r="A21" s="55" t="s">
        <v>76</v>
      </c>
      <c r="B21" s="74">
        <f>'GRILLE CNIV'!B19</f>
        <v>4.6172704464558078E-3</v>
      </c>
      <c r="C21" s="74">
        <f>'GRILLE CNIV'!C19</f>
        <v>5.0199568566428338E-3</v>
      </c>
      <c r="D21" s="99">
        <f t="shared" si="7"/>
        <v>2708.9214719922102</v>
      </c>
      <c r="E21" s="75">
        <f t="shared" si="8"/>
        <v>2075.0550321867681</v>
      </c>
      <c r="F21" s="75">
        <f t="shared" si="0"/>
        <v>633.86643980544238</v>
      </c>
      <c r="G21" s="100">
        <f t="shared" si="1"/>
        <v>1169.6931222006501</v>
      </c>
      <c r="H21" s="75">
        <f t="shared" si="2"/>
        <v>584.84656110032506</v>
      </c>
      <c r="I21" s="75">
        <f t="shared" si="3"/>
        <v>584.84656110032506</v>
      </c>
      <c r="J21" s="100">
        <f t="shared" si="9"/>
        <v>1441.1885923813259</v>
      </c>
      <c r="K21" s="75">
        <f t="shared" si="10"/>
        <v>978.74594998362841</v>
      </c>
      <c r="L21" s="75">
        <f t="shared" si="11"/>
        <v>462.4426423976974</v>
      </c>
      <c r="M21" s="100">
        <f t="shared" si="12"/>
        <v>98.039757410234543</v>
      </c>
      <c r="N21" s="101">
        <f t="shared" si="4"/>
        <v>49.019878705117272</v>
      </c>
      <c r="O21" s="75">
        <f t="shared" si="5"/>
        <v>49.019878705117272</v>
      </c>
      <c r="P21" s="102">
        <f t="shared" si="6"/>
        <v>49.019878705117272</v>
      </c>
      <c r="Q21" s="83"/>
      <c r="R21" s="84"/>
      <c r="S21" s="84"/>
      <c r="T21" s="84"/>
      <c r="U21" s="84"/>
      <c r="V21" s="84"/>
      <c r="W21" s="84"/>
      <c r="X21" s="84"/>
      <c r="Y21" s="84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</row>
    <row r="22" spans="1:1026" ht="15.75" x14ac:dyDescent="0.25">
      <c r="A22" s="55" t="s">
        <v>77</v>
      </c>
      <c r="B22" s="74">
        <f>'GRILLE CNIV'!B20</f>
        <v>2.9899103013471238E-2</v>
      </c>
      <c r="C22" s="74">
        <f>'GRILLE CNIV'!C20</f>
        <v>3.2506696092526988E-2</v>
      </c>
      <c r="D22" s="99">
        <f t="shared" si="7"/>
        <v>17541.602357009444</v>
      </c>
      <c r="E22" s="75">
        <f t="shared" si="8"/>
        <v>13437.004586464582</v>
      </c>
      <c r="F22" s="75">
        <f t="shared" si="0"/>
        <v>4104.5977705448613</v>
      </c>
      <c r="G22" s="100">
        <f t="shared" si="1"/>
        <v>7574.3397664026706</v>
      </c>
      <c r="H22" s="75">
        <f t="shared" si="2"/>
        <v>3787.1698832013353</v>
      </c>
      <c r="I22" s="75">
        <f t="shared" si="3"/>
        <v>3787.1698832013353</v>
      </c>
      <c r="J22" s="100">
        <f t="shared" si="9"/>
        <v>9332.4068159197195</v>
      </c>
      <c r="K22" s="75">
        <f t="shared" si="10"/>
        <v>6337.8626662514162</v>
      </c>
      <c r="L22" s="75">
        <f t="shared" si="11"/>
        <v>2994.5441496683038</v>
      </c>
      <c r="M22" s="100">
        <f t="shared" si="12"/>
        <v>634.85577468705208</v>
      </c>
      <c r="N22" s="101">
        <f t="shared" si="4"/>
        <v>317.42788734352604</v>
      </c>
      <c r="O22" s="75">
        <f t="shared" si="5"/>
        <v>317.42788734352604</v>
      </c>
      <c r="P22" s="102">
        <f t="shared" si="6"/>
        <v>317.42788734352604</v>
      </c>
      <c r="Q22" s="83"/>
      <c r="R22" s="84"/>
      <c r="S22" s="84"/>
      <c r="T22" s="84"/>
      <c r="U22" s="84"/>
      <c r="V22" s="84"/>
      <c r="W22" s="84"/>
      <c r="X22" s="84"/>
      <c r="Y22" s="84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</row>
    <row r="23" spans="1:1026" ht="15.75" x14ac:dyDescent="0.25">
      <c r="A23" s="55" t="s">
        <v>78</v>
      </c>
      <c r="B23" s="74">
        <f>'GRILLE CNIV'!B21</f>
        <v>6.4349781688824575E-2</v>
      </c>
      <c r="C23" s="74">
        <f>'GRILLE CNIV'!C21</f>
        <v>6.9961924812145873E-2</v>
      </c>
      <c r="D23" s="99">
        <f t="shared" si="7"/>
        <v>37753.58349837923</v>
      </c>
      <c r="E23" s="75">
        <f t="shared" si="8"/>
        <v>28919.540204973655</v>
      </c>
      <c r="F23" s="75">
        <f t="shared" si="0"/>
        <v>8834.0432934055716</v>
      </c>
      <c r="G23" s="100">
        <f t="shared" si="1"/>
        <v>16301.730195229933</v>
      </c>
      <c r="H23" s="75">
        <f t="shared" si="2"/>
        <v>8150.8650976149665</v>
      </c>
      <c r="I23" s="75">
        <f t="shared" si="3"/>
        <v>8150.8650976149665</v>
      </c>
      <c r="J23" s="100">
        <f t="shared" si="9"/>
        <v>20085.496911568083</v>
      </c>
      <c r="K23" s="75">
        <f t="shared" si="10"/>
        <v>13640.545629856362</v>
      </c>
      <c r="L23" s="75">
        <f t="shared" si="11"/>
        <v>6444.9512817117202</v>
      </c>
      <c r="M23" s="100">
        <f t="shared" si="12"/>
        <v>1366.356391581209</v>
      </c>
      <c r="N23" s="101">
        <f t="shared" si="4"/>
        <v>683.17819579060449</v>
      </c>
      <c r="O23" s="75">
        <f t="shared" si="5"/>
        <v>683.17819579060449</v>
      </c>
      <c r="P23" s="102">
        <f t="shared" si="6"/>
        <v>683.17819579060449</v>
      </c>
      <c r="Q23" s="83"/>
      <c r="R23" s="84"/>
      <c r="S23" s="84"/>
      <c r="T23" s="84"/>
      <c r="U23" s="84"/>
      <c r="V23" s="84"/>
      <c r="W23" s="84"/>
      <c r="X23" s="84"/>
      <c r="Y23" s="84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</row>
    <row r="24" spans="1:1026" ht="15.75" x14ac:dyDescent="0.25">
      <c r="A24" s="55" t="s">
        <v>79</v>
      </c>
      <c r="B24" s="74">
        <f>'GRILLE CNIV'!B22</f>
        <v>8.1105493851795635E-2</v>
      </c>
      <c r="C24" s="74">
        <f>'GRILLE CNIV'!C22</f>
        <v>8.8178954361498987E-2</v>
      </c>
      <c r="D24" s="99">
        <f t="shared" si="7"/>
        <v>47584.046968768838</v>
      </c>
      <c r="E24" s="75">
        <f t="shared" si="8"/>
        <v>36449.752100691097</v>
      </c>
      <c r="F24" s="75">
        <f t="shared" si="0"/>
        <v>11134.294868077734</v>
      </c>
      <c r="G24" s="100">
        <f t="shared" si="1"/>
        <v>20546.454757475392</v>
      </c>
      <c r="H24" s="75">
        <f t="shared" si="2"/>
        <v>10273.227378737696</v>
      </c>
      <c r="I24" s="75">
        <f t="shared" si="3"/>
        <v>10273.227378737696</v>
      </c>
      <c r="J24" s="100">
        <f t="shared" si="9"/>
        <v>25315.457232613368</v>
      </c>
      <c r="K24" s="75">
        <f t="shared" si="10"/>
        <v>17192.337886510417</v>
      </c>
      <c r="L24" s="75">
        <f t="shared" si="11"/>
        <v>8123.1193461029497</v>
      </c>
      <c r="M24" s="100">
        <f t="shared" si="12"/>
        <v>1722.1349786800752</v>
      </c>
      <c r="N24" s="101">
        <f t="shared" si="4"/>
        <v>861.06748934003758</v>
      </c>
      <c r="O24" s="75">
        <f t="shared" si="5"/>
        <v>861.06748934003758</v>
      </c>
      <c r="P24" s="102">
        <f t="shared" si="6"/>
        <v>861.06748934003758</v>
      </c>
      <c r="Q24" s="83"/>
      <c r="R24" s="84"/>
      <c r="S24" s="84"/>
      <c r="T24" s="84"/>
      <c r="U24" s="84"/>
      <c r="V24" s="84"/>
      <c r="W24" s="84"/>
      <c r="X24" s="84"/>
      <c r="Y24" s="8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</row>
    <row r="25" spans="1:1026" ht="15.75" x14ac:dyDescent="0.25">
      <c r="A25" s="65" t="s">
        <v>80</v>
      </c>
      <c r="B25" s="74">
        <f>'GRILLE CNIV'!B23</f>
        <v>1</v>
      </c>
      <c r="C25" s="74">
        <f>'GRILLE CNIV'!C23</f>
        <v>0.99999999999999989</v>
      </c>
      <c r="D25" s="103">
        <f>SUM(D4:D24)</f>
        <v>576955.85020000022</v>
      </c>
      <c r="E25" s="78">
        <f>SUM(E4:E24)</f>
        <v>440525.85020000022</v>
      </c>
      <c r="F25" s="78">
        <f>SUM(F4:F24)</f>
        <v>136430.00000000006</v>
      </c>
      <c r="G25" s="104">
        <f>G28-G27</f>
        <v>253330.00000000006</v>
      </c>
      <c r="H25" s="78">
        <f t="shared" si="2"/>
        <v>126665.00000000003</v>
      </c>
      <c r="I25" s="78">
        <f t="shared" si="3"/>
        <v>126665.00000000003</v>
      </c>
      <c r="J25" s="104">
        <f>SUM(J4:J24)</f>
        <v>304095.85020000004</v>
      </c>
      <c r="K25" s="78">
        <f>SUM(K4:K24)</f>
        <v>211975.01020000002</v>
      </c>
      <c r="L25" s="78">
        <f>SUM(L4:L24)</f>
        <v>92120.84</v>
      </c>
      <c r="M25" s="104">
        <f>SUM(M4:M24)</f>
        <v>19530.000000000004</v>
      </c>
      <c r="N25" s="105">
        <f>SUM(N4:N24)</f>
        <v>9765.0000000000018</v>
      </c>
      <c r="O25" s="78">
        <f t="shared" si="5"/>
        <v>9765.0000000000018</v>
      </c>
      <c r="P25" s="106">
        <f t="shared" si="6"/>
        <v>9765.0000000000018</v>
      </c>
      <c r="Q25" s="83"/>
      <c r="R25" s="84"/>
      <c r="S25" s="84"/>
      <c r="T25" s="84"/>
      <c r="U25" s="84"/>
      <c r="V25" s="84"/>
      <c r="W25" s="84"/>
      <c r="X25" s="84"/>
      <c r="Y25" s="84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</row>
    <row r="26" spans="1:1026" ht="15.75" x14ac:dyDescent="0.25">
      <c r="A26" s="107"/>
      <c r="B26" s="107"/>
      <c r="C26" s="107"/>
      <c r="D26" s="99"/>
      <c r="E26" s="75"/>
      <c r="F26" s="75"/>
      <c r="G26" s="100"/>
      <c r="H26" s="75"/>
      <c r="I26" s="75"/>
      <c r="J26" s="100"/>
      <c r="K26" s="75"/>
      <c r="L26" s="75"/>
      <c r="M26" s="100"/>
      <c r="N26" s="108"/>
      <c r="O26" s="109"/>
      <c r="P26" s="102">
        <f t="shared" si="6"/>
        <v>0</v>
      </c>
      <c r="Q26" s="83"/>
      <c r="R26" s="84"/>
      <c r="S26" s="84"/>
      <c r="T26" s="84"/>
      <c r="U26" s="84"/>
      <c r="V26" s="84"/>
      <c r="W26" s="84"/>
      <c r="X26" s="84"/>
      <c r="Y26" s="84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</row>
    <row r="27" spans="1:1026" ht="15.75" x14ac:dyDescent="0.25">
      <c r="A27" s="59" t="s">
        <v>82</v>
      </c>
      <c r="B27" s="74">
        <v>0.06</v>
      </c>
      <c r="C27" s="74">
        <v>7.0000000000000007E-2</v>
      </c>
      <c r="D27" s="99">
        <f>M27+J27+G27</f>
        <v>31170.319800000005</v>
      </c>
      <c r="E27" s="75">
        <f>H27+J27+N27</f>
        <v>22350.319800000001</v>
      </c>
      <c r="F27" s="75">
        <f>I27+O27</f>
        <v>8820.0000000000018</v>
      </c>
      <c r="G27" s="100">
        <f>$G$28*B27</f>
        <v>16170.000000000004</v>
      </c>
      <c r="H27" s="75">
        <f>G27/2</f>
        <v>8085.0000000000018</v>
      </c>
      <c r="I27" s="75">
        <f>G27/2</f>
        <v>8085.0000000000018</v>
      </c>
      <c r="J27" s="100">
        <f>K27+L27</f>
        <v>13530.319799999999</v>
      </c>
      <c r="K27" s="75">
        <f>$K$28*B27</f>
        <v>13530.319799999999</v>
      </c>
      <c r="L27" s="75">
        <v>0</v>
      </c>
      <c r="M27" s="100">
        <f>$M$28*C27</f>
        <v>1470.0000000000002</v>
      </c>
      <c r="N27" s="101">
        <f>M27/2</f>
        <v>735.00000000000011</v>
      </c>
      <c r="O27" s="75">
        <f>M27/2</f>
        <v>735.00000000000011</v>
      </c>
      <c r="P27" s="102">
        <f t="shared" si="6"/>
        <v>735.00000000000011</v>
      </c>
      <c r="Q27" s="83"/>
      <c r="R27" s="84"/>
      <c r="S27" s="84"/>
      <c r="T27" s="84"/>
      <c r="U27" s="84"/>
      <c r="V27" s="84"/>
      <c r="W27" s="84"/>
      <c r="X27" s="84"/>
      <c r="Y27" s="84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</row>
    <row r="28" spans="1:1026" ht="15.75" x14ac:dyDescent="0.25">
      <c r="A28" s="298" t="s">
        <v>83</v>
      </c>
      <c r="B28" s="299"/>
      <c r="C28" s="110"/>
      <c r="D28" s="111">
        <f>'BUDGET 2020 AVEC AJOUT ACTIONS'!E45-'BUDGET 2020 AVEC AJOUT ACTIONS'!K36-'BUDGET 2020 AVEC AJOUT ACTIONS'!K41</f>
        <v>608126.17000000004</v>
      </c>
      <c r="E28" s="86">
        <f>SUM(E4:E24)+E27</f>
        <v>462876.17000000022</v>
      </c>
      <c r="F28" s="86">
        <f>SUM(F4:F24)+F27</f>
        <v>145250.00000000006</v>
      </c>
      <c r="G28" s="112">
        <f>'BUDGET 2020 AVEC AJOUT ACTIONS'!E45-'BUDGET 2020 AVEC AJOUT ACTIONS'!E40-'BUDGET 2020 AVEC AJOUT ACTIONS'!E37-'BUDGET 2020 AVEC AJOUT ACTIONS'!E38-'BUDGET 2020 AVEC AJOUT ACTIONS'!E39</f>
        <v>269500.00000000006</v>
      </c>
      <c r="H28" s="86">
        <f>G28/2</f>
        <v>134750.00000000003</v>
      </c>
      <c r="I28" s="86">
        <f>G28/2</f>
        <v>134750.00000000003</v>
      </c>
      <c r="J28" s="112">
        <f>'BUDGET 2020 AVEC AJOUT ACTIONS'!E37+'BUDGET 2020 AVEC AJOUT ACTIONS'!E38+'BUDGET 2020 AVEC AJOUT ACTIONS'!E39-'BUDGET 2020 AVEC AJOUT ACTIONS'!K41-'BUDGET 2020 AVEC AJOUT ACTIONS'!K36</f>
        <v>317626.17</v>
      </c>
      <c r="K28" s="86">
        <f>J28-L28</f>
        <v>225505.33</v>
      </c>
      <c r="L28" s="86">
        <f>'BUDGET 2020 AVEC AJOUT ACTIONS'!K37</f>
        <v>92120.84</v>
      </c>
      <c r="M28" s="112">
        <f>'BUDGET 2020 AVEC AJOUT ACTIONS'!E40</f>
        <v>21000</v>
      </c>
      <c r="N28" s="113">
        <f>M28/2</f>
        <v>10500</v>
      </c>
      <c r="O28" s="75">
        <f>M28/2</f>
        <v>10500</v>
      </c>
      <c r="P28" s="86">
        <f t="shared" si="6"/>
        <v>10500</v>
      </c>
      <c r="Q28" s="83"/>
      <c r="R28" s="84"/>
      <c r="S28" s="84"/>
      <c r="T28" s="84"/>
      <c r="U28" s="84"/>
      <c r="V28" s="84"/>
      <c r="W28" s="84"/>
      <c r="X28" s="84"/>
      <c r="Y28" s="84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</row>
    <row r="29" spans="1:1026" s="8" customFormat="1" ht="15.75" x14ac:dyDescent="0.25">
      <c r="A29" s="114"/>
      <c r="B29" s="114" t="s">
        <v>97</v>
      </c>
      <c r="C29" s="114"/>
      <c r="D29" s="115">
        <f>SUM(D4:D24)+D27-D28</f>
        <v>0</v>
      </c>
      <c r="E29" s="115">
        <f t="shared" ref="E29:P29" si="13">SUM(E4:E24)+E27-E28</f>
        <v>0</v>
      </c>
      <c r="F29" s="115">
        <f t="shared" si="13"/>
        <v>0</v>
      </c>
      <c r="G29" s="115">
        <f t="shared" si="13"/>
        <v>0</v>
      </c>
      <c r="H29" s="115">
        <f t="shared" si="13"/>
        <v>0</v>
      </c>
      <c r="I29" s="115">
        <f t="shared" si="13"/>
        <v>0</v>
      </c>
      <c r="J29" s="115"/>
      <c r="K29" s="115"/>
      <c r="L29" s="115">
        <f t="shared" si="13"/>
        <v>0</v>
      </c>
      <c r="M29" s="115">
        <f t="shared" si="13"/>
        <v>0</v>
      </c>
      <c r="N29" s="115">
        <f t="shared" si="13"/>
        <v>0</v>
      </c>
      <c r="O29" s="115">
        <f t="shared" si="13"/>
        <v>0</v>
      </c>
      <c r="P29" s="115">
        <f t="shared" si="13"/>
        <v>0</v>
      </c>
      <c r="Q29" s="116"/>
      <c r="R29" s="117"/>
      <c r="S29" s="117"/>
      <c r="T29" s="117"/>
      <c r="U29" s="117"/>
      <c r="V29" s="117"/>
      <c r="W29" s="117"/>
      <c r="X29" s="117"/>
      <c r="Y29" s="117"/>
    </row>
    <row r="30" spans="1:1026" s="8" customFormat="1" ht="15.75" x14ac:dyDescent="0.25">
      <c r="A30" s="114"/>
      <c r="B30" s="114"/>
      <c r="C30" s="114"/>
      <c r="D30" s="118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6"/>
      <c r="R30" s="117"/>
      <c r="S30" s="117"/>
      <c r="T30" s="117"/>
      <c r="U30" s="117"/>
      <c r="V30" s="117"/>
      <c r="W30" s="117"/>
      <c r="X30" s="117"/>
      <c r="Y30" s="117"/>
    </row>
    <row r="31" spans="1:1026" ht="15.75" x14ac:dyDescent="0.25">
      <c r="A31" s="119" t="s">
        <v>134</v>
      </c>
      <c r="B31" s="120" t="s">
        <v>149</v>
      </c>
      <c r="C31" s="107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83"/>
      <c r="R31" s="84"/>
      <c r="S31" s="84"/>
      <c r="T31" s="84"/>
      <c r="U31" s="84"/>
      <c r="V31" s="84"/>
      <c r="W31" s="84"/>
      <c r="X31" s="84"/>
      <c r="Y31" s="84"/>
    </row>
    <row r="32" spans="1:1026" ht="15.75" x14ac:dyDescent="0.25">
      <c r="A32" s="107"/>
      <c r="B32" s="107" t="s">
        <v>135</v>
      </c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7"/>
      <c r="N32" s="107"/>
      <c r="O32" s="107"/>
      <c r="P32" s="107"/>
      <c r="Q32" s="84"/>
      <c r="R32" s="84"/>
      <c r="S32" s="84"/>
      <c r="T32" s="84"/>
      <c r="U32" s="84"/>
      <c r="V32" s="84"/>
      <c r="W32" s="84"/>
      <c r="X32" s="84"/>
      <c r="Y32" s="84"/>
    </row>
    <row r="33" spans="1:25" ht="15.75" x14ac:dyDescent="0.25">
      <c r="A33" s="107"/>
      <c r="B33" s="121" t="s">
        <v>148</v>
      </c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7"/>
      <c r="O33" s="107"/>
      <c r="P33" s="107"/>
      <c r="Q33" s="84"/>
      <c r="R33" s="84"/>
      <c r="S33" s="84"/>
      <c r="T33" s="84"/>
      <c r="U33" s="84"/>
      <c r="V33" s="84"/>
      <c r="W33" s="84"/>
      <c r="X33" s="84"/>
      <c r="Y33" s="84"/>
    </row>
    <row r="34" spans="1:25" ht="15.75" x14ac:dyDescent="0.25">
      <c r="A34" s="107"/>
      <c r="B34" s="107" t="s">
        <v>136</v>
      </c>
      <c r="C34" s="107"/>
      <c r="D34" s="108"/>
      <c r="E34" s="108"/>
      <c r="F34" s="108"/>
      <c r="G34" s="108"/>
      <c r="H34" s="108"/>
      <c r="I34" s="108"/>
      <c r="J34" s="108"/>
      <c r="K34" s="108"/>
      <c r="L34" s="108"/>
      <c r="M34" s="107"/>
      <c r="N34" s="107"/>
      <c r="O34" s="107"/>
      <c r="P34" s="107"/>
      <c r="Q34" s="84"/>
      <c r="R34" s="84"/>
      <c r="S34" s="84"/>
      <c r="T34" s="84"/>
      <c r="U34" s="84"/>
      <c r="V34" s="84"/>
      <c r="W34" s="84"/>
      <c r="X34" s="84"/>
      <c r="Y34" s="84"/>
    </row>
    <row r="35" spans="1:25" ht="15.75" x14ac:dyDescent="0.25">
      <c r="A35" s="107"/>
      <c r="B35" s="107" t="s">
        <v>142</v>
      </c>
      <c r="C35" s="107"/>
      <c r="D35" s="108"/>
      <c r="E35" s="108"/>
      <c r="F35" s="108"/>
      <c r="G35" s="108"/>
      <c r="H35" s="108"/>
      <c r="I35" s="108"/>
      <c r="J35" s="108"/>
      <c r="K35" s="108"/>
      <c r="L35" s="108"/>
      <c r="M35" s="107"/>
      <c r="N35" s="107"/>
      <c r="O35" s="107"/>
      <c r="P35" s="107"/>
      <c r="Q35" s="84"/>
      <c r="R35" s="84"/>
      <c r="S35" s="84"/>
      <c r="T35" s="84"/>
      <c r="U35" s="84"/>
      <c r="V35" s="84"/>
      <c r="W35" s="84"/>
      <c r="X35" s="84"/>
      <c r="Y35" s="84"/>
    </row>
    <row r="36" spans="1:25" ht="15.75" x14ac:dyDescent="0.25">
      <c r="A36" s="107"/>
      <c r="B36" s="107"/>
      <c r="C36" s="107"/>
      <c r="D36" s="108"/>
      <c r="E36" s="108"/>
      <c r="F36" s="108"/>
      <c r="G36" s="108"/>
      <c r="H36" s="108"/>
      <c r="I36" s="108"/>
      <c r="J36" s="108"/>
      <c r="K36" s="108"/>
      <c r="L36" s="108"/>
      <c r="M36" s="107"/>
      <c r="N36" s="107"/>
      <c r="O36" s="107"/>
      <c r="P36" s="107"/>
      <c r="Q36" s="84"/>
      <c r="R36" s="84"/>
      <c r="S36" s="84"/>
      <c r="T36" s="84"/>
      <c r="U36" s="84"/>
      <c r="V36" s="84"/>
      <c r="W36" s="84"/>
      <c r="X36" s="84"/>
      <c r="Y36" s="84"/>
    </row>
    <row r="37" spans="1:25" ht="15.75" x14ac:dyDescent="0.25">
      <c r="A37" s="107"/>
      <c r="B37" s="107"/>
      <c r="C37" s="107"/>
      <c r="D37" s="108"/>
      <c r="E37" s="108"/>
      <c r="F37" s="108"/>
      <c r="G37" s="108"/>
      <c r="H37" s="108"/>
      <c r="I37" s="108"/>
      <c r="J37" s="108"/>
      <c r="K37" s="108"/>
      <c r="L37" s="108"/>
      <c r="M37" s="107"/>
      <c r="N37" s="107"/>
      <c r="O37" s="107"/>
      <c r="P37" s="107"/>
      <c r="Q37" s="84"/>
      <c r="R37" s="84"/>
      <c r="S37" s="84"/>
      <c r="T37" s="84"/>
      <c r="U37" s="84"/>
      <c r="V37" s="84"/>
      <c r="W37" s="84"/>
      <c r="X37" s="84"/>
      <c r="Y37" s="84"/>
    </row>
    <row r="38" spans="1:25" ht="15.75" x14ac:dyDescent="0.25">
      <c r="A38" s="107"/>
      <c r="B38" s="107"/>
      <c r="C38" s="107"/>
      <c r="D38" s="122"/>
      <c r="E38" s="108"/>
      <c r="F38" s="123"/>
      <c r="G38" s="123"/>
      <c r="H38" s="123"/>
      <c r="I38" s="123"/>
      <c r="J38" s="108"/>
      <c r="K38" s="108"/>
      <c r="L38" s="108"/>
      <c r="M38" s="107"/>
      <c r="N38" s="107"/>
      <c r="O38" s="107"/>
      <c r="P38" s="107"/>
      <c r="Q38" s="84"/>
      <c r="R38" s="84"/>
      <c r="S38" s="84"/>
      <c r="T38" s="84"/>
      <c r="U38" s="84"/>
      <c r="V38" s="84"/>
      <c r="W38" s="84"/>
      <c r="X38" s="84"/>
      <c r="Y38" s="84"/>
    </row>
    <row r="39" spans="1:25" ht="15.75" x14ac:dyDescent="0.25">
      <c r="A39" s="107"/>
      <c r="B39" s="107"/>
      <c r="C39" s="107"/>
      <c r="D39" s="123"/>
      <c r="E39" s="108"/>
      <c r="F39" s="122"/>
      <c r="G39" s="122"/>
      <c r="H39" s="122"/>
      <c r="I39" s="122"/>
      <c r="J39" s="108"/>
      <c r="K39" s="108"/>
      <c r="L39" s="108"/>
      <c r="M39" s="107"/>
      <c r="N39" s="107"/>
      <c r="O39" s="107"/>
      <c r="P39" s="107"/>
      <c r="Q39" s="84"/>
      <c r="R39" s="84"/>
      <c r="S39" s="84"/>
      <c r="T39" s="84"/>
      <c r="U39" s="84"/>
      <c r="V39" s="84"/>
      <c r="W39" s="84"/>
      <c r="X39" s="84"/>
      <c r="Y39" s="84"/>
    </row>
    <row r="40" spans="1:25" ht="15.75" x14ac:dyDescent="0.25">
      <c r="A40" s="107"/>
      <c r="B40" s="107"/>
      <c r="C40" s="107"/>
      <c r="D40" s="123"/>
      <c r="E40" s="108"/>
      <c r="F40" s="122"/>
      <c r="G40" s="122"/>
      <c r="H40" s="122"/>
      <c r="I40" s="122"/>
      <c r="J40" s="108"/>
      <c r="K40" s="108"/>
      <c r="L40" s="108"/>
      <c r="M40" s="107"/>
      <c r="N40" s="107"/>
      <c r="O40" s="107"/>
      <c r="P40" s="107"/>
      <c r="Q40" s="84"/>
      <c r="R40" s="84"/>
      <c r="S40" s="84"/>
      <c r="T40" s="84"/>
      <c r="U40" s="84"/>
      <c r="V40" s="84"/>
      <c r="W40" s="84"/>
      <c r="X40" s="84"/>
      <c r="Y40" s="84"/>
    </row>
    <row r="41" spans="1:25" ht="15.75" x14ac:dyDescent="0.25">
      <c r="A41" s="107"/>
      <c r="B41" s="107"/>
      <c r="C41" s="107"/>
      <c r="D41" s="123"/>
      <c r="E41" s="108"/>
      <c r="F41" s="124"/>
      <c r="G41" s="124"/>
      <c r="H41" s="124"/>
      <c r="I41" s="124"/>
      <c r="J41" s="108"/>
      <c r="K41" s="108"/>
      <c r="L41" s="108"/>
      <c r="M41" s="107"/>
      <c r="N41" s="107"/>
      <c r="O41" s="107"/>
      <c r="P41" s="107"/>
      <c r="Q41" s="84"/>
      <c r="R41" s="84"/>
      <c r="S41" s="84"/>
      <c r="T41" s="84"/>
      <c r="U41" s="84"/>
      <c r="V41" s="84"/>
      <c r="W41" s="84"/>
      <c r="X41" s="84"/>
      <c r="Y41" s="84"/>
    </row>
    <row r="42" spans="1:25" ht="15.75" x14ac:dyDescent="0.25">
      <c r="A42" s="107"/>
      <c r="B42" s="107"/>
      <c r="C42" s="107"/>
      <c r="D42" s="123"/>
      <c r="E42" s="108"/>
      <c r="F42" s="124"/>
      <c r="G42" s="124"/>
      <c r="H42" s="124"/>
      <c r="I42" s="124"/>
      <c r="J42" s="108"/>
      <c r="K42" s="108"/>
      <c r="L42" s="108"/>
      <c r="M42" s="107"/>
      <c r="N42" s="107"/>
      <c r="O42" s="107"/>
      <c r="P42" s="107"/>
      <c r="Q42" s="84"/>
      <c r="R42" s="84"/>
      <c r="S42" s="84"/>
      <c r="T42" s="84"/>
      <c r="U42" s="84"/>
      <c r="V42" s="84"/>
      <c r="W42" s="84"/>
      <c r="X42" s="84"/>
      <c r="Y42" s="84"/>
    </row>
    <row r="43" spans="1:25" ht="15.75" x14ac:dyDescent="0.25">
      <c r="A43" s="107"/>
      <c r="B43" s="107"/>
      <c r="C43" s="107"/>
      <c r="D43" s="122"/>
      <c r="E43" s="108"/>
      <c r="F43" s="124"/>
      <c r="G43" s="124"/>
      <c r="H43" s="124"/>
      <c r="I43" s="124"/>
      <c r="J43" s="108"/>
      <c r="K43" s="108"/>
      <c r="L43" s="108"/>
      <c r="M43" s="107"/>
      <c r="N43" s="107"/>
      <c r="O43" s="107"/>
      <c r="P43" s="107"/>
      <c r="Q43" s="84"/>
      <c r="R43" s="84"/>
      <c r="S43" s="84"/>
      <c r="T43" s="84"/>
      <c r="U43" s="84"/>
      <c r="V43" s="84"/>
      <c r="W43" s="84"/>
      <c r="X43" s="84"/>
      <c r="Y43" s="84"/>
    </row>
    <row r="44" spans="1:25" ht="15.75" x14ac:dyDescent="0.25">
      <c r="A44" s="107"/>
      <c r="B44" s="107"/>
      <c r="C44" s="107"/>
      <c r="D44" s="108"/>
      <c r="E44" s="108"/>
      <c r="F44" s="124"/>
      <c r="G44" s="124"/>
      <c r="H44" s="124"/>
      <c r="I44" s="124"/>
      <c r="J44" s="108"/>
      <c r="K44" s="108"/>
      <c r="L44" s="108"/>
      <c r="M44" s="107"/>
      <c r="N44" s="107"/>
      <c r="O44" s="107"/>
      <c r="P44" s="107"/>
      <c r="Q44" s="84"/>
      <c r="R44" s="84"/>
      <c r="S44" s="84"/>
      <c r="T44" s="84"/>
      <c r="U44" s="84"/>
      <c r="V44" s="84"/>
      <c r="W44" s="84"/>
      <c r="X44" s="84"/>
      <c r="Y44" s="84"/>
    </row>
    <row r="45" spans="1:25" ht="15.75" x14ac:dyDescent="0.25">
      <c r="A45" s="107"/>
      <c r="B45" s="107"/>
      <c r="C45" s="107"/>
      <c r="D45" s="108"/>
      <c r="E45" s="108"/>
      <c r="F45" s="124"/>
      <c r="G45" s="124"/>
      <c r="H45" s="124"/>
      <c r="I45" s="124"/>
      <c r="J45" s="108"/>
      <c r="K45" s="108"/>
      <c r="L45" s="108"/>
      <c r="M45" s="107"/>
      <c r="N45" s="107"/>
      <c r="O45" s="107"/>
      <c r="P45" s="107"/>
      <c r="Q45" s="84"/>
      <c r="R45" s="84"/>
      <c r="S45" s="84"/>
      <c r="T45" s="84"/>
      <c r="U45" s="84"/>
      <c r="V45" s="84"/>
      <c r="W45" s="84"/>
      <c r="X45" s="84"/>
      <c r="Y45" s="84"/>
    </row>
    <row r="46" spans="1:25" ht="15.75" x14ac:dyDescent="0.25">
      <c r="A46" s="107"/>
      <c r="B46" s="107"/>
      <c r="C46" s="107"/>
      <c r="D46" s="108"/>
      <c r="E46" s="108"/>
      <c r="F46" s="124"/>
      <c r="G46" s="124"/>
      <c r="H46" s="124"/>
      <c r="I46" s="124"/>
      <c r="J46" s="108"/>
      <c r="K46" s="108"/>
      <c r="L46" s="108"/>
      <c r="M46" s="107"/>
      <c r="N46" s="107"/>
      <c r="O46" s="107"/>
      <c r="P46" s="107"/>
      <c r="Q46" s="84"/>
      <c r="R46" s="84"/>
      <c r="S46" s="84"/>
      <c r="T46" s="84"/>
      <c r="U46" s="84"/>
      <c r="V46" s="84"/>
      <c r="W46" s="84"/>
      <c r="X46" s="84"/>
      <c r="Y46" s="84"/>
    </row>
    <row r="47" spans="1:25" ht="15.75" x14ac:dyDescent="0.25">
      <c r="A47" s="107"/>
      <c r="B47" s="107"/>
      <c r="C47" s="107"/>
      <c r="D47" s="108"/>
      <c r="E47" s="108"/>
      <c r="F47" s="124"/>
      <c r="G47" s="124"/>
      <c r="H47" s="124"/>
      <c r="I47" s="124"/>
      <c r="J47" s="108"/>
      <c r="K47" s="108"/>
      <c r="L47" s="108"/>
      <c r="M47" s="107"/>
      <c r="N47" s="107"/>
      <c r="O47" s="107"/>
      <c r="P47" s="107"/>
      <c r="Q47" s="84"/>
      <c r="R47" s="84"/>
      <c r="S47" s="84"/>
      <c r="T47" s="84"/>
      <c r="U47" s="84"/>
      <c r="V47" s="84"/>
      <c r="W47" s="84"/>
      <c r="X47" s="84"/>
      <c r="Y47" s="84"/>
    </row>
    <row r="48" spans="1:25" ht="15.75" x14ac:dyDescent="0.25">
      <c r="A48" s="107"/>
      <c r="B48" s="107"/>
      <c r="C48" s="107"/>
      <c r="D48" s="108"/>
      <c r="E48" s="108"/>
      <c r="F48" s="124"/>
      <c r="G48" s="124"/>
      <c r="H48" s="124"/>
      <c r="I48" s="124"/>
      <c r="J48" s="108"/>
      <c r="K48" s="108"/>
      <c r="L48" s="108"/>
      <c r="M48" s="107"/>
      <c r="N48" s="107"/>
      <c r="O48" s="107"/>
      <c r="P48" s="107"/>
      <c r="Q48" s="84"/>
      <c r="R48" s="84"/>
      <c r="S48" s="84"/>
      <c r="T48" s="84"/>
      <c r="U48" s="84"/>
      <c r="V48" s="84"/>
      <c r="W48" s="84"/>
      <c r="X48" s="84"/>
      <c r="Y48" s="84"/>
    </row>
    <row r="49" spans="1:25" ht="15.75" x14ac:dyDescent="0.25">
      <c r="A49" s="107"/>
      <c r="B49" s="107"/>
      <c r="C49" s="107"/>
      <c r="D49" s="108"/>
      <c r="E49" s="108"/>
      <c r="F49" s="124"/>
      <c r="G49" s="124"/>
      <c r="H49" s="124"/>
      <c r="I49" s="124"/>
      <c r="J49" s="108"/>
      <c r="K49" s="108"/>
      <c r="L49" s="108"/>
      <c r="M49" s="107"/>
      <c r="N49" s="107"/>
      <c r="O49" s="107"/>
      <c r="P49" s="107"/>
      <c r="Q49" s="84"/>
      <c r="R49" s="84"/>
      <c r="S49" s="84"/>
      <c r="T49" s="84"/>
      <c r="U49" s="84"/>
      <c r="V49" s="84"/>
      <c r="W49" s="84"/>
      <c r="X49" s="84"/>
      <c r="Y49" s="84"/>
    </row>
    <row r="50" spans="1:25" x14ac:dyDescent="0.25">
      <c r="A50" s="84"/>
      <c r="B50" s="84"/>
      <c r="C50" s="84"/>
      <c r="D50" s="83"/>
      <c r="E50" s="83"/>
      <c r="F50" s="125"/>
      <c r="G50" s="125"/>
      <c r="H50" s="125"/>
      <c r="I50" s="125"/>
      <c r="J50" s="83"/>
      <c r="K50" s="83"/>
      <c r="L50" s="83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</row>
    <row r="51" spans="1:25" x14ac:dyDescent="0.25">
      <c r="A51" s="84"/>
      <c r="B51" s="84"/>
      <c r="C51" s="84"/>
      <c r="D51" s="83"/>
      <c r="E51" s="83"/>
      <c r="F51" s="125"/>
      <c r="G51" s="125"/>
      <c r="H51" s="125"/>
      <c r="I51" s="125"/>
      <c r="J51" s="83"/>
      <c r="K51" s="83"/>
      <c r="L51" s="83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  <row r="52" spans="1:25" x14ac:dyDescent="0.25">
      <c r="A52" s="84"/>
      <c r="B52" s="84"/>
      <c r="C52" s="84"/>
      <c r="D52" s="83"/>
      <c r="E52" s="83"/>
      <c r="F52" s="125"/>
      <c r="G52" s="125"/>
      <c r="H52" s="125"/>
      <c r="I52" s="125"/>
      <c r="J52" s="83"/>
      <c r="K52" s="83"/>
      <c r="L52" s="83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</row>
    <row r="53" spans="1:25" x14ac:dyDescent="0.25">
      <c r="F53" s="34"/>
      <c r="G53" s="34"/>
      <c r="H53" s="34"/>
      <c r="I53" s="34"/>
    </row>
    <row r="54" spans="1:25" x14ac:dyDescent="0.25">
      <c r="F54" s="34"/>
      <c r="G54" s="34"/>
      <c r="H54" s="34"/>
      <c r="I54" s="34"/>
    </row>
    <row r="55" spans="1:25" x14ac:dyDescent="0.25">
      <c r="F55" s="34"/>
      <c r="G55" s="34"/>
      <c r="H55" s="34"/>
      <c r="I55" s="34"/>
    </row>
    <row r="56" spans="1:25" x14ac:dyDescent="0.25">
      <c r="F56" s="34"/>
      <c r="G56" s="34"/>
      <c r="H56" s="34"/>
      <c r="I56" s="34"/>
    </row>
    <row r="57" spans="1:25" x14ac:dyDescent="0.25">
      <c r="F57" s="34"/>
      <c r="G57" s="34"/>
      <c r="H57" s="34"/>
      <c r="I57" s="34"/>
    </row>
    <row r="58" spans="1:25" x14ac:dyDescent="0.25">
      <c r="F58" s="34"/>
      <c r="G58" s="34"/>
      <c r="H58" s="34"/>
      <c r="I58" s="34"/>
    </row>
    <row r="59" spans="1:25" x14ac:dyDescent="0.25">
      <c r="F59" s="34"/>
      <c r="G59" s="34"/>
      <c r="H59" s="34"/>
      <c r="I59" s="34"/>
    </row>
    <row r="60" spans="1:25" x14ac:dyDescent="0.25">
      <c r="F60" s="34"/>
      <c r="G60" s="34"/>
      <c r="H60" s="34"/>
      <c r="I60" s="34"/>
    </row>
    <row r="61" spans="1:25" x14ac:dyDescent="0.25">
      <c r="F61" s="34"/>
      <c r="G61" s="34"/>
      <c r="H61" s="34"/>
      <c r="I61" s="34"/>
    </row>
    <row r="62" spans="1:25" x14ac:dyDescent="0.25">
      <c r="F62" s="34"/>
      <c r="G62" s="34"/>
      <c r="H62" s="34"/>
      <c r="I62" s="34"/>
    </row>
    <row r="63" spans="1:25" x14ac:dyDescent="0.25">
      <c r="F63" s="34"/>
      <c r="G63" s="34"/>
      <c r="H63" s="34"/>
      <c r="I63" s="34"/>
    </row>
    <row r="64" spans="1:25" x14ac:dyDescent="0.25">
      <c r="F64" s="34"/>
      <c r="G64" s="34"/>
      <c r="H64" s="34"/>
      <c r="I64" s="34"/>
    </row>
    <row r="65" spans="6:9" x14ac:dyDescent="0.25">
      <c r="F65" s="34"/>
      <c r="G65" s="34"/>
      <c r="H65" s="34"/>
      <c r="I65" s="34"/>
    </row>
    <row r="66" spans="6:9" x14ac:dyDescent="0.25">
      <c r="F66" s="32"/>
      <c r="G66" s="33"/>
      <c r="H66" s="32"/>
    </row>
    <row r="67" spans="6:9" x14ac:dyDescent="0.25">
      <c r="H67" s="35"/>
    </row>
    <row r="68" spans="6:9" x14ac:dyDescent="0.25">
      <c r="H68" s="35"/>
    </row>
  </sheetData>
  <mergeCells count="9">
    <mergeCell ref="A28:B28"/>
    <mergeCell ref="A2:A3"/>
    <mergeCell ref="B2:B3"/>
    <mergeCell ref="C2:C3"/>
    <mergeCell ref="A1:P1"/>
    <mergeCell ref="M2:O2"/>
    <mergeCell ref="D2:F2"/>
    <mergeCell ref="G2:I2"/>
    <mergeCell ref="J2:L2"/>
  </mergeCells>
  <pageMargins left="0.7" right="0.7" top="0.75" bottom="0.75" header="0.51180555555555496" footer="0.51180555555555496"/>
  <pageSetup paperSize="9" scale="6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LH26"/>
  <sheetViews>
    <sheetView zoomScaleNormal="100" workbookViewId="0">
      <selection activeCell="H9" sqref="H9"/>
    </sheetView>
  </sheetViews>
  <sheetFormatPr baseColWidth="10" defaultColWidth="9.140625" defaultRowHeight="15" x14ac:dyDescent="0.25"/>
  <cols>
    <col min="1" max="2" width="28.28515625" style="4" customWidth="1"/>
    <col min="3" max="3" width="28" style="13" customWidth="1"/>
    <col min="4" max="5" width="11.140625" style="13" customWidth="1"/>
    <col min="6" max="6" width="16.140625" style="13" bestFit="1" customWidth="1"/>
    <col min="7" max="7" width="14.42578125" style="13" customWidth="1"/>
    <col min="8" max="996" width="11.42578125" style="4"/>
  </cols>
  <sheetData>
    <row r="1" spans="1:996" ht="45" customHeight="1" thickBot="1" x14ac:dyDescent="0.35">
      <c r="A1" s="305" t="s">
        <v>145</v>
      </c>
      <c r="B1" s="306"/>
      <c r="C1" s="306"/>
      <c r="D1" s="306"/>
      <c r="E1" s="306"/>
      <c r="F1" s="306"/>
      <c r="G1" s="306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</row>
    <row r="2" spans="1:996" s="128" customFormat="1" ht="21.75" customHeight="1" x14ac:dyDescent="0.25">
      <c r="A2" s="126"/>
      <c r="B2" s="214"/>
      <c r="C2" s="309" t="s">
        <v>164</v>
      </c>
      <c r="D2" s="310"/>
      <c r="E2" s="311"/>
      <c r="F2" s="307" t="s">
        <v>130</v>
      </c>
      <c r="G2" s="308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7"/>
      <c r="IK2" s="127"/>
      <c r="IL2" s="127"/>
      <c r="IM2" s="127"/>
      <c r="IN2" s="127"/>
      <c r="IO2" s="127"/>
      <c r="IP2" s="127"/>
      <c r="IQ2" s="127"/>
      <c r="IR2" s="127"/>
      <c r="IS2" s="127"/>
      <c r="IT2" s="127"/>
      <c r="IU2" s="127"/>
      <c r="IV2" s="127"/>
      <c r="IW2" s="127"/>
      <c r="IX2" s="127"/>
      <c r="IY2" s="127"/>
      <c r="IZ2" s="127"/>
      <c r="JA2" s="127"/>
      <c r="JB2" s="127"/>
      <c r="JC2" s="127"/>
      <c r="JD2" s="127"/>
      <c r="JE2" s="127"/>
      <c r="JF2" s="127"/>
      <c r="JG2" s="127"/>
      <c r="JH2" s="127"/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7"/>
      <c r="JT2" s="127"/>
      <c r="JU2" s="127"/>
      <c r="JV2" s="127"/>
      <c r="JW2" s="127"/>
      <c r="JX2" s="127"/>
      <c r="JY2" s="127"/>
      <c r="JZ2" s="127"/>
      <c r="KA2" s="127"/>
      <c r="KB2" s="127"/>
      <c r="KC2" s="127"/>
      <c r="KD2" s="127"/>
      <c r="KE2" s="127"/>
      <c r="KF2" s="127"/>
      <c r="KG2" s="127"/>
      <c r="KH2" s="127"/>
      <c r="KI2" s="127"/>
      <c r="KJ2" s="127"/>
      <c r="KK2" s="127"/>
      <c r="KL2" s="127"/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7"/>
      <c r="LC2" s="127"/>
      <c r="LD2" s="127"/>
      <c r="LE2" s="127"/>
      <c r="LF2" s="127"/>
      <c r="LG2" s="127"/>
      <c r="LH2" s="127"/>
      <c r="LI2" s="127"/>
      <c r="LJ2" s="127"/>
      <c r="LK2" s="127"/>
      <c r="LL2" s="127"/>
      <c r="LM2" s="127"/>
      <c r="LN2" s="127"/>
      <c r="LO2" s="127"/>
      <c r="LP2" s="127"/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7"/>
      <c r="ML2" s="127"/>
      <c r="MM2" s="127"/>
      <c r="MN2" s="127"/>
      <c r="MO2" s="127"/>
      <c r="MP2" s="127"/>
      <c r="MQ2" s="127"/>
      <c r="MR2" s="127"/>
      <c r="MS2" s="127"/>
      <c r="MT2" s="127"/>
      <c r="MU2" s="127"/>
      <c r="MV2" s="127"/>
      <c r="MW2" s="127"/>
      <c r="MX2" s="127"/>
      <c r="MY2" s="127"/>
      <c r="MZ2" s="127"/>
      <c r="NA2" s="127"/>
      <c r="NB2" s="127"/>
      <c r="NC2" s="127"/>
      <c r="ND2" s="127"/>
      <c r="NE2" s="127"/>
      <c r="NF2" s="127"/>
      <c r="NG2" s="127"/>
      <c r="NH2" s="127"/>
      <c r="NI2" s="127"/>
      <c r="NJ2" s="127"/>
      <c r="NK2" s="127"/>
      <c r="NL2" s="127"/>
      <c r="NM2" s="127"/>
      <c r="NN2" s="127"/>
      <c r="NO2" s="127"/>
      <c r="NP2" s="127"/>
      <c r="NQ2" s="127"/>
      <c r="NR2" s="127"/>
      <c r="NS2" s="127"/>
      <c r="NT2" s="127"/>
      <c r="NU2" s="127"/>
      <c r="NV2" s="127"/>
      <c r="NW2" s="127"/>
      <c r="NX2" s="127"/>
      <c r="NY2" s="127"/>
      <c r="NZ2" s="127"/>
      <c r="OA2" s="127"/>
      <c r="OB2" s="127"/>
      <c r="OC2" s="127"/>
      <c r="OD2" s="127"/>
      <c r="OE2" s="127"/>
      <c r="OF2" s="127"/>
      <c r="OG2" s="127"/>
      <c r="OH2" s="127"/>
      <c r="OI2" s="127"/>
      <c r="OJ2" s="127"/>
      <c r="OK2" s="127"/>
      <c r="OL2" s="127"/>
      <c r="OM2" s="127"/>
      <c r="ON2" s="127"/>
      <c r="OO2" s="127"/>
      <c r="OP2" s="127"/>
      <c r="OQ2" s="127"/>
      <c r="OR2" s="127"/>
      <c r="OS2" s="127"/>
      <c r="OT2" s="127"/>
      <c r="OU2" s="127"/>
      <c r="OV2" s="127"/>
      <c r="OW2" s="127"/>
      <c r="OX2" s="127"/>
      <c r="OY2" s="127"/>
      <c r="OZ2" s="127"/>
      <c r="PA2" s="127"/>
      <c r="PB2" s="127"/>
      <c r="PC2" s="127"/>
      <c r="PD2" s="127"/>
      <c r="PE2" s="127"/>
      <c r="PF2" s="127"/>
      <c r="PG2" s="127"/>
      <c r="PH2" s="127"/>
      <c r="PI2" s="127"/>
      <c r="PJ2" s="127"/>
      <c r="PK2" s="127"/>
      <c r="PL2" s="127"/>
      <c r="PM2" s="127"/>
      <c r="PN2" s="127"/>
      <c r="PO2" s="127"/>
      <c r="PP2" s="127"/>
      <c r="PQ2" s="127"/>
      <c r="PR2" s="127"/>
      <c r="PS2" s="127"/>
      <c r="PT2" s="127"/>
      <c r="PU2" s="127"/>
      <c r="PV2" s="127"/>
      <c r="PW2" s="127"/>
      <c r="PX2" s="127"/>
      <c r="PY2" s="127"/>
      <c r="PZ2" s="127"/>
      <c r="QA2" s="127"/>
      <c r="QB2" s="127"/>
      <c r="QC2" s="127"/>
      <c r="QD2" s="127"/>
      <c r="QE2" s="127"/>
      <c r="QF2" s="127"/>
      <c r="QG2" s="127"/>
      <c r="QH2" s="127"/>
      <c r="QI2" s="127"/>
      <c r="QJ2" s="127"/>
      <c r="QK2" s="127"/>
      <c r="QL2" s="127"/>
      <c r="QM2" s="127"/>
      <c r="QN2" s="127"/>
      <c r="QO2" s="127"/>
      <c r="QP2" s="127"/>
      <c r="QQ2" s="127"/>
      <c r="QR2" s="127"/>
      <c r="QS2" s="127"/>
      <c r="QT2" s="127"/>
      <c r="QU2" s="127"/>
      <c r="QV2" s="127"/>
      <c r="QW2" s="127"/>
      <c r="QX2" s="127"/>
      <c r="QY2" s="127"/>
      <c r="QZ2" s="127"/>
      <c r="RA2" s="127"/>
      <c r="RB2" s="127"/>
      <c r="RC2" s="127"/>
      <c r="RD2" s="127"/>
      <c r="RE2" s="127"/>
      <c r="RF2" s="127"/>
      <c r="RG2" s="127"/>
      <c r="RH2" s="127"/>
      <c r="RI2" s="127"/>
      <c r="RJ2" s="127"/>
      <c r="RK2" s="127"/>
      <c r="RL2" s="127"/>
      <c r="RM2" s="127"/>
      <c r="RN2" s="127"/>
      <c r="RO2" s="127"/>
      <c r="RP2" s="127"/>
      <c r="RQ2" s="127"/>
      <c r="RR2" s="127"/>
      <c r="RS2" s="127"/>
      <c r="RT2" s="127"/>
      <c r="RU2" s="127"/>
      <c r="RV2" s="127"/>
      <c r="RW2" s="127"/>
      <c r="RX2" s="127"/>
      <c r="RY2" s="127"/>
      <c r="RZ2" s="127"/>
      <c r="SA2" s="127"/>
      <c r="SB2" s="127"/>
      <c r="SC2" s="127"/>
      <c r="SD2" s="127"/>
      <c r="SE2" s="127"/>
      <c r="SF2" s="127"/>
      <c r="SG2" s="127"/>
      <c r="SH2" s="127"/>
      <c r="SI2" s="127"/>
      <c r="SJ2" s="127"/>
      <c r="SK2" s="127"/>
      <c r="SL2" s="127"/>
      <c r="SM2" s="127"/>
      <c r="SN2" s="127"/>
      <c r="SO2" s="127"/>
      <c r="SP2" s="127"/>
      <c r="SQ2" s="127"/>
      <c r="SR2" s="127"/>
      <c r="SS2" s="127"/>
      <c r="ST2" s="127"/>
      <c r="SU2" s="127"/>
      <c r="SV2" s="127"/>
      <c r="SW2" s="127"/>
      <c r="SX2" s="127"/>
      <c r="SY2" s="127"/>
      <c r="SZ2" s="127"/>
      <c r="TA2" s="127"/>
      <c r="TB2" s="127"/>
      <c r="TC2" s="127"/>
      <c r="TD2" s="127"/>
      <c r="TE2" s="127"/>
      <c r="TF2" s="127"/>
      <c r="TG2" s="127"/>
      <c r="TH2" s="127"/>
      <c r="TI2" s="127"/>
      <c r="TJ2" s="127"/>
      <c r="TK2" s="127"/>
      <c r="TL2" s="127"/>
      <c r="TM2" s="127"/>
      <c r="TN2" s="127"/>
      <c r="TO2" s="127"/>
      <c r="TP2" s="127"/>
      <c r="TQ2" s="127"/>
      <c r="TR2" s="127"/>
      <c r="TS2" s="127"/>
      <c r="TT2" s="127"/>
      <c r="TU2" s="127"/>
      <c r="TV2" s="127"/>
      <c r="TW2" s="127"/>
      <c r="TX2" s="127"/>
      <c r="TY2" s="127"/>
      <c r="TZ2" s="127"/>
      <c r="UA2" s="127"/>
      <c r="UB2" s="127"/>
      <c r="UC2" s="127"/>
      <c r="UD2" s="127"/>
      <c r="UE2" s="127"/>
      <c r="UF2" s="127"/>
      <c r="UG2" s="127"/>
      <c r="UH2" s="127"/>
      <c r="UI2" s="127"/>
      <c r="UJ2" s="127"/>
      <c r="UK2" s="127"/>
      <c r="UL2" s="127"/>
      <c r="UM2" s="127"/>
      <c r="UN2" s="127"/>
      <c r="UO2" s="127"/>
      <c r="UP2" s="127"/>
      <c r="UQ2" s="127"/>
      <c r="UR2" s="127"/>
      <c r="US2" s="127"/>
      <c r="UT2" s="127"/>
      <c r="UU2" s="127"/>
      <c r="UV2" s="127"/>
      <c r="UW2" s="127"/>
      <c r="UX2" s="127"/>
      <c r="UY2" s="127"/>
      <c r="UZ2" s="127"/>
      <c r="VA2" s="127"/>
      <c r="VB2" s="127"/>
      <c r="VC2" s="127"/>
      <c r="VD2" s="127"/>
      <c r="VE2" s="127"/>
      <c r="VF2" s="127"/>
      <c r="VG2" s="127"/>
      <c r="VH2" s="127"/>
      <c r="VI2" s="127"/>
      <c r="VJ2" s="127"/>
      <c r="VK2" s="127"/>
      <c r="VL2" s="127"/>
      <c r="VM2" s="127"/>
      <c r="VN2" s="127"/>
      <c r="VO2" s="127"/>
      <c r="VP2" s="127"/>
      <c r="VQ2" s="127"/>
      <c r="VR2" s="127"/>
      <c r="VS2" s="127"/>
      <c r="VT2" s="127"/>
      <c r="VU2" s="127"/>
      <c r="VV2" s="127"/>
      <c r="VW2" s="127"/>
      <c r="VX2" s="127"/>
      <c r="VY2" s="127"/>
      <c r="VZ2" s="127"/>
      <c r="WA2" s="127"/>
      <c r="WB2" s="127"/>
      <c r="WC2" s="127"/>
      <c r="WD2" s="127"/>
      <c r="WE2" s="127"/>
      <c r="WF2" s="127"/>
      <c r="WG2" s="127"/>
      <c r="WH2" s="127"/>
      <c r="WI2" s="127"/>
      <c r="WJ2" s="127"/>
      <c r="WK2" s="127"/>
      <c r="WL2" s="127"/>
      <c r="WM2" s="127"/>
      <c r="WN2" s="127"/>
      <c r="WO2" s="127"/>
      <c r="WP2" s="127"/>
      <c r="WQ2" s="127"/>
      <c r="WR2" s="127"/>
      <c r="WS2" s="127"/>
      <c r="WT2" s="127"/>
      <c r="WU2" s="127"/>
      <c r="WV2" s="127"/>
      <c r="WW2" s="127"/>
      <c r="WX2" s="127"/>
      <c r="WY2" s="127"/>
      <c r="WZ2" s="127"/>
      <c r="XA2" s="127"/>
      <c r="XB2" s="127"/>
      <c r="XC2" s="127"/>
      <c r="XD2" s="127"/>
      <c r="XE2" s="127"/>
      <c r="XF2" s="127"/>
      <c r="XG2" s="127"/>
      <c r="XH2" s="127"/>
      <c r="XI2" s="127"/>
      <c r="XJ2" s="127"/>
      <c r="XK2" s="127"/>
      <c r="XL2" s="127"/>
      <c r="XM2" s="127"/>
      <c r="XN2" s="127"/>
      <c r="XO2" s="127"/>
      <c r="XP2" s="127"/>
      <c r="XQ2" s="127"/>
      <c r="XR2" s="127"/>
      <c r="XS2" s="127"/>
      <c r="XT2" s="127"/>
      <c r="XU2" s="127"/>
      <c r="XV2" s="127"/>
      <c r="XW2" s="127"/>
      <c r="XX2" s="127"/>
      <c r="XY2" s="127"/>
      <c r="XZ2" s="127"/>
      <c r="YA2" s="127"/>
      <c r="YB2" s="127"/>
      <c r="YC2" s="127"/>
      <c r="YD2" s="127"/>
      <c r="YE2" s="127"/>
      <c r="YF2" s="127"/>
      <c r="YG2" s="127"/>
      <c r="YH2" s="127"/>
      <c r="YI2" s="127"/>
      <c r="YJ2" s="127"/>
      <c r="YK2" s="127"/>
      <c r="YL2" s="127"/>
      <c r="YM2" s="127"/>
      <c r="YN2" s="127"/>
      <c r="YO2" s="127"/>
      <c r="YP2" s="127"/>
      <c r="YQ2" s="127"/>
      <c r="YR2" s="127"/>
      <c r="YS2" s="127"/>
      <c r="YT2" s="127"/>
      <c r="YU2" s="127"/>
      <c r="YV2" s="127"/>
      <c r="YW2" s="127"/>
      <c r="YX2" s="127"/>
      <c r="YY2" s="127"/>
      <c r="YZ2" s="127"/>
      <c r="ZA2" s="127"/>
      <c r="ZB2" s="127"/>
      <c r="ZC2" s="127"/>
      <c r="ZD2" s="127"/>
      <c r="ZE2" s="127"/>
      <c r="ZF2" s="127"/>
      <c r="ZG2" s="127"/>
      <c r="ZH2" s="127"/>
      <c r="ZI2" s="127"/>
      <c r="ZJ2" s="127"/>
      <c r="ZK2" s="127"/>
      <c r="ZL2" s="127"/>
      <c r="ZM2" s="127"/>
      <c r="ZN2" s="127"/>
      <c r="ZO2" s="127"/>
      <c r="ZP2" s="127"/>
      <c r="ZQ2" s="127"/>
      <c r="ZR2" s="127"/>
      <c r="ZS2" s="127"/>
      <c r="ZT2" s="127"/>
      <c r="ZU2" s="127"/>
      <c r="ZV2" s="127"/>
      <c r="ZW2" s="127"/>
      <c r="ZX2" s="127"/>
      <c r="ZY2" s="127"/>
      <c r="ZZ2" s="127"/>
      <c r="AAA2" s="127"/>
      <c r="AAB2" s="127"/>
      <c r="AAC2" s="127"/>
      <c r="AAD2" s="127"/>
      <c r="AAE2" s="127"/>
      <c r="AAF2" s="127"/>
      <c r="AAG2" s="127"/>
      <c r="AAH2" s="127"/>
      <c r="AAI2" s="127"/>
      <c r="AAJ2" s="127"/>
      <c r="AAK2" s="127"/>
      <c r="AAL2" s="127"/>
      <c r="AAM2" s="127"/>
      <c r="AAN2" s="127"/>
      <c r="AAO2" s="127"/>
      <c r="AAP2" s="127"/>
      <c r="AAQ2" s="127"/>
      <c r="AAR2" s="127"/>
      <c r="AAS2" s="127"/>
      <c r="AAT2" s="127"/>
      <c r="AAU2" s="127"/>
      <c r="AAV2" s="127"/>
      <c r="AAW2" s="127"/>
      <c r="AAX2" s="127"/>
      <c r="AAY2" s="127"/>
      <c r="AAZ2" s="127"/>
      <c r="ABA2" s="127"/>
      <c r="ABB2" s="127"/>
      <c r="ABC2" s="127"/>
      <c r="ABD2" s="127"/>
      <c r="ABE2" s="127"/>
      <c r="ABF2" s="127"/>
      <c r="ABG2" s="127"/>
      <c r="ABH2" s="127"/>
      <c r="ABI2" s="127"/>
      <c r="ABJ2" s="127"/>
      <c r="ABK2" s="127"/>
      <c r="ABL2" s="127"/>
      <c r="ABM2" s="127"/>
      <c r="ABN2" s="127"/>
      <c r="ABO2" s="127"/>
      <c r="ABP2" s="127"/>
      <c r="ABQ2" s="127"/>
      <c r="ABR2" s="127"/>
      <c r="ABS2" s="127"/>
      <c r="ABT2" s="127"/>
      <c r="ABU2" s="127"/>
      <c r="ABV2" s="127"/>
      <c r="ABW2" s="127"/>
      <c r="ABX2" s="127"/>
      <c r="ABY2" s="127"/>
      <c r="ABZ2" s="127"/>
      <c r="ACA2" s="127"/>
      <c r="ACB2" s="127"/>
      <c r="ACC2" s="127"/>
      <c r="ACD2" s="127"/>
      <c r="ACE2" s="127"/>
      <c r="ACF2" s="127"/>
      <c r="ACG2" s="127"/>
      <c r="ACH2" s="127"/>
      <c r="ACI2" s="127"/>
      <c r="ACJ2" s="127"/>
      <c r="ACK2" s="127"/>
      <c r="ACL2" s="127"/>
      <c r="ACM2" s="127"/>
      <c r="ACN2" s="127"/>
      <c r="ACO2" s="127"/>
      <c r="ACP2" s="127"/>
      <c r="ACQ2" s="127"/>
      <c r="ACR2" s="127"/>
      <c r="ACS2" s="127"/>
      <c r="ACT2" s="127"/>
      <c r="ACU2" s="127"/>
      <c r="ACV2" s="127"/>
      <c r="ACW2" s="127"/>
      <c r="ACX2" s="127"/>
      <c r="ACY2" s="127"/>
      <c r="ACZ2" s="127"/>
      <c r="ADA2" s="127"/>
      <c r="ADB2" s="127"/>
      <c r="ADC2" s="127"/>
      <c r="ADD2" s="127"/>
      <c r="ADE2" s="127"/>
      <c r="ADF2" s="127"/>
      <c r="ADG2" s="127"/>
      <c r="ADH2" s="127"/>
      <c r="ADI2" s="127"/>
      <c r="ADJ2" s="127"/>
      <c r="ADK2" s="127"/>
      <c r="ADL2" s="127"/>
      <c r="ADM2" s="127"/>
      <c r="ADN2" s="127"/>
      <c r="ADO2" s="127"/>
      <c r="ADP2" s="127"/>
      <c r="ADQ2" s="127"/>
      <c r="ADR2" s="127"/>
      <c r="ADS2" s="127"/>
      <c r="ADT2" s="127"/>
      <c r="ADU2" s="127"/>
      <c r="ADV2" s="127"/>
      <c r="ADW2" s="127"/>
      <c r="ADX2" s="127"/>
      <c r="ADY2" s="127"/>
      <c r="ADZ2" s="127"/>
      <c r="AEA2" s="127"/>
      <c r="AEB2" s="127"/>
      <c r="AEC2" s="127"/>
      <c r="AED2" s="127"/>
      <c r="AEE2" s="127"/>
      <c r="AEF2" s="127"/>
      <c r="AEG2" s="127"/>
      <c r="AEH2" s="127"/>
      <c r="AEI2" s="127"/>
      <c r="AEJ2" s="127"/>
      <c r="AEK2" s="127"/>
      <c r="AEL2" s="127"/>
      <c r="AEM2" s="127"/>
      <c r="AEN2" s="127"/>
      <c r="AEO2" s="127"/>
      <c r="AEP2" s="127"/>
      <c r="AEQ2" s="127"/>
      <c r="AER2" s="127"/>
      <c r="AES2" s="127"/>
      <c r="AET2" s="127"/>
      <c r="AEU2" s="127"/>
      <c r="AEV2" s="127"/>
      <c r="AEW2" s="127"/>
      <c r="AEX2" s="127"/>
      <c r="AEY2" s="127"/>
      <c r="AEZ2" s="127"/>
      <c r="AFA2" s="127"/>
      <c r="AFB2" s="127"/>
      <c r="AFC2" s="127"/>
      <c r="AFD2" s="127"/>
      <c r="AFE2" s="127"/>
      <c r="AFF2" s="127"/>
      <c r="AFG2" s="127"/>
      <c r="AFH2" s="127"/>
      <c r="AFI2" s="127"/>
      <c r="AFJ2" s="127"/>
      <c r="AFK2" s="127"/>
      <c r="AFL2" s="127"/>
      <c r="AFM2" s="127"/>
      <c r="AFN2" s="127"/>
      <c r="AFO2" s="127"/>
      <c r="AFP2" s="127"/>
      <c r="AFQ2" s="127"/>
      <c r="AFR2" s="127"/>
      <c r="AFS2" s="127"/>
      <c r="AFT2" s="127"/>
      <c r="AFU2" s="127"/>
      <c r="AFV2" s="127"/>
      <c r="AFW2" s="127"/>
      <c r="AFX2" s="127"/>
      <c r="AFY2" s="127"/>
      <c r="AFZ2" s="127"/>
      <c r="AGA2" s="127"/>
      <c r="AGB2" s="127"/>
      <c r="AGC2" s="127"/>
      <c r="AGD2" s="127"/>
      <c r="AGE2" s="127"/>
      <c r="AGF2" s="127"/>
      <c r="AGG2" s="127"/>
      <c r="AGH2" s="127"/>
      <c r="AGI2" s="127"/>
      <c r="AGJ2" s="127"/>
      <c r="AGK2" s="127"/>
      <c r="AGL2" s="127"/>
      <c r="AGM2" s="127"/>
      <c r="AGN2" s="127"/>
      <c r="AGO2" s="127"/>
      <c r="AGP2" s="127"/>
      <c r="AGQ2" s="127"/>
      <c r="AGR2" s="127"/>
      <c r="AGS2" s="127"/>
      <c r="AGT2" s="127"/>
      <c r="AGU2" s="127"/>
      <c r="AGV2" s="127"/>
      <c r="AGW2" s="127"/>
      <c r="AGX2" s="127"/>
      <c r="AGY2" s="127"/>
      <c r="AGZ2" s="127"/>
      <c r="AHA2" s="127"/>
      <c r="AHB2" s="127"/>
      <c r="AHC2" s="127"/>
      <c r="AHD2" s="127"/>
      <c r="AHE2" s="127"/>
      <c r="AHF2" s="127"/>
      <c r="AHG2" s="127"/>
      <c r="AHH2" s="127"/>
      <c r="AHI2" s="127"/>
      <c r="AHJ2" s="127"/>
      <c r="AHK2" s="127"/>
      <c r="AHL2" s="127"/>
      <c r="AHM2" s="127"/>
      <c r="AHN2" s="127"/>
      <c r="AHO2" s="127"/>
      <c r="AHP2" s="127"/>
      <c r="AHQ2" s="127"/>
      <c r="AHR2" s="127"/>
      <c r="AHS2" s="127"/>
      <c r="AHT2" s="127"/>
      <c r="AHU2" s="127"/>
      <c r="AHV2" s="127"/>
      <c r="AHW2" s="127"/>
      <c r="AHX2" s="127"/>
      <c r="AHY2" s="127"/>
      <c r="AHZ2" s="127"/>
      <c r="AIA2" s="127"/>
      <c r="AIB2" s="127"/>
      <c r="AIC2" s="127"/>
      <c r="AID2" s="127"/>
      <c r="AIE2" s="127"/>
      <c r="AIF2" s="127"/>
      <c r="AIG2" s="127"/>
      <c r="AIH2" s="127"/>
      <c r="AII2" s="127"/>
      <c r="AIJ2" s="127"/>
      <c r="AIK2" s="127"/>
      <c r="AIL2" s="127"/>
      <c r="AIM2" s="127"/>
      <c r="AIN2" s="127"/>
      <c r="AIO2" s="127"/>
      <c r="AIP2" s="127"/>
      <c r="AIQ2" s="127"/>
      <c r="AIR2" s="127"/>
      <c r="AIS2" s="127"/>
      <c r="AIT2" s="127"/>
      <c r="AIU2" s="127"/>
      <c r="AIV2" s="127"/>
      <c r="AIW2" s="127"/>
      <c r="AIX2" s="127"/>
      <c r="AIY2" s="127"/>
      <c r="AIZ2" s="127"/>
      <c r="AJA2" s="127"/>
      <c r="AJB2" s="127"/>
      <c r="AJC2" s="127"/>
      <c r="AJD2" s="127"/>
      <c r="AJE2" s="127"/>
      <c r="AJF2" s="127"/>
      <c r="AJG2" s="127"/>
      <c r="AJH2" s="127"/>
      <c r="AJI2" s="127"/>
      <c r="AJJ2" s="127"/>
      <c r="AJK2" s="127"/>
      <c r="AJL2" s="127"/>
      <c r="AJM2" s="127"/>
      <c r="AJN2" s="127"/>
      <c r="AJO2" s="127"/>
      <c r="AJP2" s="127"/>
      <c r="AJQ2" s="127"/>
      <c r="AJR2" s="127"/>
      <c r="AJS2" s="127"/>
      <c r="AJT2" s="127"/>
      <c r="AJU2" s="127"/>
      <c r="AJV2" s="127"/>
      <c r="AJW2" s="127"/>
      <c r="AJX2" s="127"/>
      <c r="AJY2" s="127"/>
      <c r="AJZ2" s="127"/>
      <c r="AKA2" s="127"/>
      <c r="AKB2" s="127"/>
      <c r="AKC2" s="127"/>
      <c r="AKD2" s="127"/>
      <c r="AKE2" s="127"/>
      <c r="AKF2" s="127"/>
      <c r="AKG2" s="127"/>
      <c r="AKH2" s="127"/>
      <c r="AKI2" s="127"/>
      <c r="AKJ2" s="127"/>
      <c r="AKK2" s="127"/>
      <c r="AKL2" s="127"/>
      <c r="AKM2" s="127"/>
      <c r="AKN2" s="127"/>
      <c r="AKO2" s="127"/>
      <c r="AKP2" s="127"/>
      <c r="AKQ2" s="127"/>
      <c r="AKR2" s="127"/>
      <c r="AKS2" s="127"/>
      <c r="AKT2" s="127"/>
      <c r="AKU2" s="127"/>
      <c r="AKV2" s="127"/>
      <c r="AKW2" s="127"/>
      <c r="AKX2" s="127"/>
      <c r="AKY2" s="127"/>
      <c r="AKZ2" s="127"/>
      <c r="ALA2" s="127"/>
      <c r="ALB2" s="127"/>
      <c r="ALC2" s="127"/>
      <c r="ALD2" s="127"/>
      <c r="ALE2" s="127"/>
      <c r="ALF2" s="127"/>
      <c r="ALG2" s="127"/>
      <c r="ALH2" s="127"/>
    </row>
    <row r="3" spans="1:996" s="128" customFormat="1" ht="45.75" customHeight="1" x14ac:dyDescent="0.25">
      <c r="A3" s="54" t="s">
        <v>53</v>
      </c>
      <c r="B3" s="54" t="s">
        <v>129</v>
      </c>
      <c r="C3" s="54" t="s">
        <v>163</v>
      </c>
      <c r="D3" s="50" t="s">
        <v>144</v>
      </c>
      <c r="E3" s="51" t="s">
        <v>98</v>
      </c>
      <c r="F3" s="51" t="s">
        <v>38</v>
      </c>
      <c r="G3" s="52" t="s">
        <v>99</v>
      </c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  <c r="IU3" s="127"/>
      <c r="IV3" s="127"/>
      <c r="IW3" s="127"/>
      <c r="IX3" s="127"/>
      <c r="IY3" s="127"/>
      <c r="IZ3" s="127"/>
      <c r="JA3" s="127"/>
      <c r="JB3" s="127"/>
      <c r="JC3" s="127"/>
      <c r="JD3" s="127"/>
      <c r="JE3" s="127"/>
      <c r="JF3" s="127"/>
      <c r="JG3" s="127"/>
      <c r="JH3" s="127"/>
      <c r="JI3" s="127"/>
      <c r="JJ3" s="127"/>
      <c r="JK3" s="127"/>
      <c r="JL3" s="127"/>
      <c r="JM3" s="127"/>
      <c r="JN3" s="127"/>
      <c r="JO3" s="127"/>
      <c r="JP3" s="127"/>
      <c r="JQ3" s="127"/>
      <c r="JR3" s="127"/>
      <c r="JS3" s="127"/>
      <c r="JT3" s="127"/>
      <c r="JU3" s="127"/>
      <c r="JV3" s="127"/>
      <c r="JW3" s="127"/>
      <c r="JX3" s="127"/>
      <c r="JY3" s="127"/>
      <c r="JZ3" s="127"/>
      <c r="KA3" s="127"/>
      <c r="KB3" s="127"/>
      <c r="KC3" s="127"/>
      <c r="KD3" s="127"/>
      <c r="KE3" s="127"/>
      <c r="KF3" s="127"/>
      <c r="KG3" s="127"/>
      <c r="KH3" s="127"/>
      <c r="KI3" s="127"/>
      <c r="KJ3" s="127"/>
      <c r="KK3" s="127"/>
      <c r="KL3" s="127"/>
      <c r="KM3" s="127"/>
      <c r="KN3" s="127"/>
      <c r="KO3" s="127"/>
      <c r="KP3" s="127"/>
      <c r="KQ3" s="127"/>
      <c r="KR3" s="127"/>
      <c r="KS3" s="127"/>
      <c r="KT3" s="127"/>
      <c r="KU3" s="127"/>
      <c r="KV3" s="127"/>
      <c r="KW3" s="127"/>
      <c r="KX3" s="127"/>
      <c r="KY3" s="127"/>
      <c r="KZ3" s="127"/>
      <c r="LA3" s="127"/>
      <c r="LB3" s="127"/>
      <c r="LC3" s="127"/>
      <c r="LD3" s="127"/>
      <c r="LE3" s="127"/>
      <c r="LF3" s="127"/>
      <c r="LG3" s="127"/>
      <c r="LH3" s="127"/>
      <c r="LI3" s="127"/>
      <c r="LJ3" s="127"/>
      <c r="LK3" s="127"/>
      <c r="LL3" s="127"/>
      <c r="LM3" s="127"/>
      <c r="LN3" s="127"/>
      <c r="LO3" s="127"/>
      <c r="LP3" s="127"/>
      <c r="LQ3" s="127"/>
      <c r="LR3" s="127"/>
      <c r="LS3" s="127"/>
      <c r="LT3" s="127"/>
      <c r="LU3" s="127"/>
      <c r="LV3" s="127"/>
      <c r="LW3" s="127"/>
      <c r="LX3" s="127"/>
      <c r="LY3" s="127"/>
      <c r="LZ3" s="127"/>
      <c r="MA3" s="127"/>
      <c r="MB3" s="127"/>
      <c r="MC3" s="127"/>
      <c r="MD3" s="127"/>
      <c r="ME3" s="127"/>
      <c r="MF3" s="127"/>
      <c r="MG3" s="127"/>
      <c r="MH3" s="127"/>
      <c r="MI3" s="127"/>
      <c r="MJ3" s="127"/>
      <c r="MK3" s="127"/>
      <c r="ML3" s="127"/>
      <c r="MM3" s="127"/>
      <c r="MN3" s="127"/>
      <c r="MO3" s="127"/>
      <c r="MP3" s="127"/>
      <c r="MQ3" s="127"/>
      <c r="MR3" s="127"/>
      <c r="MS3" s="127"/>
      <c r="MT3" s="127"/>
      <c r="MU3" s="127"/>
      <c r="MV3" s="127"/>
      <c r="MW3" s="127"/>
      <c r="MX3" s="127"/>
      <c r="MY3" s="127"/>
      <c r="MZ3" s="127"/>
      <c r="NA3" s="127"/>
      <c r="NB3" s="127"/>
      <c r="NC3" s="127"/>
      <c r="ND3" s="127"/>
      <c r="NE3" s="127"/>
      <c r="NF3" s="127"/>
      <c r="NG3" s="127"/>
      <c r="NH3" s="127"/>
      <c r="NI3" s="127"/>
      <c r="NJ3" s="127"/>
      <c r="NK3" s="127"/>
      <c r="NL3" s="127"/>
      <c r="NM3" s="127"/>
      <c r="NN3" s="127"/>
      <c r="NO3" s="127"/>
      <c r="NP3" s="127"/>
      <c r="NQ3" s="127"/>
      <c r="NR3" s="127"/>
      <c r="NS3" s="127"/>
      <c r="NT3" s="127"/>
      <c r="NU3" s="127"/>
      <c r="NV3" s="127"/>
      <c r="NW3" s="127"/>
      <c r="NX3" s="127"/>
      <c r="NY3" s="127"/>
      <c r="NZ3" s="127"/>
      <c r="OA3" s="127"/>
      <c r="OB3" s="127"/>
      <c r="OC3" s="127"/>
      <c r="OD3" s="127"/>
      <c r="OE3" s="127"/>
      <c r="OF3" s="127"/>
      <c r="OG3" s="127"/>
      <c r="OH3" s="127"/>
      <c r="OI3" s="127"/>
      <c r="OJ3" s="127"/>
      <c r="OK3" s="127"/>
      <c r="OL3" s="127"/>
      <c r="OM3" s="127"/>
      <c r="ON3" s="127"/>
      <c r="OO3" s="127"/>
      <c r="OP3" s="127"/>
      <c r="OQ3" s="127"/>
      <c r="OR3" s="127"/>
      <c r="OS3" s="127"/>
      <c r="OT3" s="127"/>
      <c r="OU3" s="127"/>
      <c r="OV3" s="127"/>
      <c r="OW3" s="127"/>
      <c r="OX3" s="127"/>
      <c r="OY3" s="127"/>
      <c r="OZ3" s="127"/>
      <c r="PA3" s="127"/>
      <c r="PB3" s="127"/>
      <c r="PC3" s="127"/>
      <c r="PD3" s="127"/>
      <c r="PE3" s="127"/>
      <c r="PF3" s="127"/>
      <c r="PG3" s="127"/>
      <c r="PH3" s="127"/>
      <c r="PI3" s="127"/>
      <c r="PJ3" s="127"/>
      <c r="PK3" s="127"/>
      <c r="PL3" s="127"/>
      <c r="PM3" s="127"/>
      <c r="PN3" s="127"/>
      <c r="PO3" s="127"/>
      <c r="PP3" s="127"/>
      <c r="PQ3" s="127"/>
      <c r="PR3" s="127"/>
      <c r="PS3" s="127"/>
      <c r="PT3" s="127"/>
      <c r="PU3" s="127"/>
      <c r="PV3" s="127"/>
      <c r="PW3" s="127"/>
      <c r="PX3" s="127"/>
      <c r="PY3" s="127"/>
      <c r="PZ3" s="127"/>
      <c r="QA3" s="127"/>
      <c r="QB3" s="127"/>
      <c r="QC3" s="127"/>
      <c r="QD3" s="127"/>
      <c r="QE3" s="127"/>
      <c r="QF3" s="127"/>
      <c r="QG3" s="127"/>
      <c r="QH3" s="127"/>
      <c r="QI3" s="127"/>
      <c r="QJ3" s="127"/>
      <c r="QK3" s="127"/>
      <c r="QL3" s="127"/>
      <c r="QM3" s="127"/>
      <c r="QN3" s="127"/>
      <c r="QO3" s="127"/>
      <c r="QP3" s="127"/>
      <c r="QQ3" s="127"/>
      <c r="QR3" s="127"/>
      <c r="QS3" s="127"/>
      <c r="QT3" s="127"/>
      <c r="QU3" s="127"/>
      <c r="QV3" s="127"/>
      <c r="QW3" s="127"/>
      <c r="QX3" s="127"/>
      <c r="QY3" s="127"/>
      <c r="QZ3" s="127"/>
      <c r="RA3" s="127"/>
      <c r="RB3" s="127"/>
      <c r="RC3" s="127"/>
      <c r="RD3" s="127"/>
      <c r="RE3" s="127"/>
      <c r="RF3" s="127"/>
      <c r="RG3" s="127"/>
      <c r="RH3" s="127"/>
      <c r="RI3" s="127"/>
      <c r="RJ3" s="127"/>
      <c r="RK3" s="127"/>
      <c r="RL3" s="127"/>
      <c r="RM3" s="127"/>
      <c r="RN3" s="127"/>
      <c r="RO3" s="127"/>
      <c r="RP3" s="127"/>
      <c r="RQ3" s="127"/>
      <c r="RR3" s="127"/>
      <c r="RS3" s="127"/>
      <c r="RT3" s="127"/>
      <c r="RU3" s="127"/>
      <c r="RV3" s="127"/>
      <c r="RW3" s="127"/>
      <c r="RX3" s="127"/>
      <c r="RY3" s="127"/>
      <c r="RZ3" s="127"/>
      <c r="SA3" s="127"/>
      <c r="SB3" s="127"/>
      <c r="SC3" s="127"/>
      <c r="SD3" s="127"/>
      <c r="SE3" s="127"/>
      <c r="SF3" s="127"/>
      <c r="SG3" s="127"/>
      <c r="SH3" s="127"/>
      <c r="SI3" s="127"/>
      <c r="SJ3" s="127"/>
      <c r="SK3" s="127"/>
      <c r="SL3" s="127"/>
      <c r="SM3" s="127"/>
      <c r="SN3" s="127"/>
      <c r="SO3" s="127"/>
      <c r="SP3" s="127"/>
      <c r="SQ3" s="127"/>
      <c r="SR3" s="127"/>
      <c r="SS3" s="127"/>
      <c r="ST3" s="127"/>
      <c r="SU3" s="127"/>
      <c r="SV3" s="127"/>
      <c r="SW3" s="127"/>
      <c r="SX3" s="127"/>
      <c r="SY3" s="127"/>
      <c r="SZ3" s="127"/>
      <c r="TA3" s="127"/>
      <c r="TB3" s="127"/>
      <c r="TC3" s="127"/>
      <c r="TD3" s="127"/>
      <c r="TE3" s="127"/>
      <c r="TF3" s="127"/>
      <c r="TG3" s="127"/>
      <c r="TH3" s="127"/>
      <c r="TI3" s="127"/>
      <c r="TJ3" s="127"/>
      <c r="TK3" s="127"/>
      <c r="TL3" s="127"/>
      <c r="TM3" s="127"/>
      <c r="TN3" s="127"/>
      <c r="TO3" s="127"/>
      <c r="TP3" s="127"/>
      <c r="TQ3" s="127"/>
      <c r="TR3" s="127"/>
      <c r="TS3" s="127"/>
      <c r="TT3" s="127"/>
      <c r="TU3" s="127"/>
      <c r="TV3" s="127"/>
      <c r="TW3" s="127"/>
      <c r="TX3" s="127"/>
      <c r="TY3" s="127"/>
      <c r="TZ3" s="127"/>
      <c r="UA3" s="127"/>
      <c r="UB3" s="127"/>
      <c r="UC3" s="127"/>
      <c r="UD3" s="127"/>
      <c r="UE3" s="127"/>
      <c r="UF3" s="127"/>
      <c r="UG3" s="127"/>
      <c r="UH3" s="127"/>
      <c r="UI3" s="127"/>
      <c r="UJ3" s="127"/>
      <c r="UK3" s="127"/>
      <c r="UL3" s="127"/>
      <c r="UM3" s="127"/>
      <c r="UN3" s="127"/>
      <c r="UO3" s="127"/>
      <c r="UP3" s="127"/>
      <c r="UQ3" s="127"/>
      <c r="UR3" s="127"/>
      <c r="US3" s="127"/>
      <c r="UT3" s="127"/>
      <c r="UU3" s="127"/>
      <c r="UV3" s="127"/>
      <c r="UW3" s="127"/>
      <c r="UX3" s="127"/>
      <c r="UY3" s="127"/>
      <c r="UZ3" s="127"/>
      <c r="VA3" s="127"/>
      <c r="VB3" s="127"/>
      <c r="VC3" s="127"/>
      <c r="VD3" s="127"/>
      <c r="VE3" s="127"/>
      <c r="VF3" s="127"/>
      <c r="VG3" s="127"/>
      <c r="VH3" s="127"/>
      <c r="VI3" s="127"/>
      <c r="VJ3" s="127"/>
      <c r="VK3" s="127"/>
      <c r="VL3" s="127"/>
      <c r="VM3" s="127"/>
      <c r="VN3" s="127"/>
      <c r="VO3" s="127"/>
      <c r="VP3" s="127"/>
      <c r="VQ3" s="127"/>
      <c r="VR3" s="127"/>
      <c r="VS3" s="127"/>
      <c r="VT3" s="127"/>
      <c r="VU3" s="127"/>
      <c r="VV3" s="127"/>
      <c r="VW3" s="127"/>
      <c r="VX3" s="127"/>
      <c r="VY3" s="127"/>
      <c r="VZ3" s="127"/>
      <c r="WA3" s="127"/>
      <c r="WB3" s="127"/>
      <c r="WC3" s="127"/>
      <c r="WD3" s="127"/>
      <c r="WE3" s="127"/>
      <c r="WF3" s="127"/>
      <c r="WG3" s="127"/>
      <c r="WH3" s="127"/>
      <c r="WI3" s="127"/>
      <c r="WJ3" s="127"/>
      <c r="WK3" s="127"/>
      <c r="WL3" s="127"/>
      <c r="WM3" s="127"/>
      <c r="WN3" s="127"/>
      <c r="WO3" s="127"/>
      <c r="WP3" s="127"/>
      <c r="WQ3" s="127"/>
      <c r="WR3" s="127"/>
      <c r="WS3" s="127"/>
      <c r="WT3" s="127"/>
      <c r="WU3" s="127"/>
      <c r="WV3" s="127"/>
      <c r="WW3" s="127"/>
      <c r="WX3" s="127"/>
      <c r="WY3" s="127"/>
      <c r="WZ3" s="127"/>
      <c r="XA3" s="127"/>
      <c r="XB3" s="127"/>
      <c r="XC3" s="127"/>
      <c r="XD3" s="127"/>
      <c r="XE3" s="127"/>
      <c r="XF3" s="127"/>
      <c r="XG3" s="127"/>
      <c r="XH3" s="127"/>
      <c r="XI3" s="127"/>
      <c r="XJ3" s="127"/>
      <c r="XK3" s="127"/>
      <c r="XL3" s="127"/>
      <c r="XM3" s="127"/>
      <c r="XN3" s="127"/>
      <c r="XO3" s="127"/>
      <c r="XP3" s="127"/>
      <c r="XQ3" s="127"/>
      <c r="XR3" s="127"/>
      <c r="XS3" s="127"/>
      <c r="XT3" s="127"/>
      <c r="XU3" s="127"/>
      <c r="XV3" s="127"/>
      <c r="XW3" s="127"/>
      <c r="XX3" s="127"/>
      <c r="XY3" s="127"/>
      <c r="XZ3" s="127"/>
      <c r="YA3" s="127"/>
      <c r="YB3" s="127"/>
      <c r="YC3" s="127"/>
      <c r="YD3" s="127"/>
      <c r="YE3" s="127"/>
      <c r="YF3" s="127"/>
      <c r="YG3" s="127"/>
      <c r="YH3" s="127"/>
      <c r="YI3" s="127"/>
      <c r="YJ3" s="127"/>
      <c r="YK3" s="127"/>
      <c r="YL3" s="127"/>
      <c r="YM3" s="127"/>
      <c r="YN3" s="127"/>
      <c r="YO3" s="127"/>
      <c r="YP3" s="127"/>
      <c r="YQ3" s="127"/>
      <c r="YR3" s="127"/>
      <c r="YS3" s="127"/>
      <c r="YT3" s="127"/>
      <c r="YU3" s="127"/>
      <c r="YV3" s="127"/>
      <c r="YW3" s="127"/>
      <c r="YX3" s="127"/>
      <c r="YY3" s="127"/>
      <c r="YZ3" s="127"/>
      <c r="ZA3" s="127"/>
      <c r="ZB3" s="127"/>
      <c r="ZC3" s="127"/>
      <c r="ZD3" s="127"/>
      <c r="ZE3" s="127"/>
      <c r="ZF3" s="127"/>
      <c r="ZG3" s="127"/>
      <c r="ZH3" s="127"/>
      <c r="ZI3" s="127"/>
      <c r="ZJ3" s="127"/>
      <c r="ZK3" s="127"/>
      <c r="ZL3" s="127"/>
      <c r="ZM3" s="127"/>
      <c r="ZN3" s="127"/>
      <c r="ZO3" s="127"/>
      <c r="ZP3" s="127"/>
      <c r="ZQ3" s="127"/>
      <c r="ZR3" s="127"/>
      <c r="ZS3" s="127"/>
      <c r="ZT3" s="127"/>
      <c r="ZU3" s="127"/>
      <c r="ZV3" s="127"/>
      <c r="ZW3" s="127"/>
      <c r="ZX3" s="127"/>
      <c r="ZY3" s="127"/>
      <c r="ZZ3" s="127"/>
      <c r="AAA3" s="127"/>
      <c r="AAB3" s="127"/>
      <c r="AAC3" s="127"/>
      <c r="AAD3" s="127"/>
      <c r="AAE3" s="127"/>
      <c r="AAF3" s="127"/>
      <c r="AAG3" s="127"/>
      <c r="AAH3" s="127"/>
      <c r="AAI3" s="127"/>
      <c r="AAJ3" s="127"/>
      <c r="AAK3" s="127"/>
      <c r="AAL3" s="127"/>
      <c r="AAM3" s="127"/>
      <c r="AAN3" s="127"/>
      <c r="AAO3" s="127"/>
      <c r="AAP3" s="127"/>
      <c r="AAQ3" s="127"/>
      <c r="AAR3" s="127"/>
      <c r="AAS3" s="127"/>
      <c r="AAT3" s="127"/>
      <c r="AAU3" s="127"/>
      <c r="AAV3" s="127"/>
      <c r="AAW3" s="127"/>
      <c r="AAX3" s="127"/>
      <c r="AAY3" s="127"/>
      <c r="AAZ3" s="127"/>
      <c r="ABA3" s="127"/>
      <c r="ABB3" s="127"/>
      <c r="ABC3" s="127"/>
      <c r="ABD3" s="127"/>
      <c r="ABE3" s="127"/>
      <c r="ABF3" s="127"/>
      <c r="ABG3" s="127"/>
      <c r="ABH3" s="127"/>
      <c r="ABI3" s="127"/>
      <c r="ABJ3" s="127"/>
      <c r="ABK3" s="127"/>
      <c r="ABL3" s="127"/>
      <c r="ABM3" s="127"/>
      <c r="ABN3" s="127"/>
      <c r="ABO3" s="127"/>
      <c r="ABP3" s="127"/>
      <c r="ABQ3" s="127"/>
      <c r="ABR3" s="127"/>
      <c r="ABS3" s="127"/>
      <c r="ABT3" s="127"/>
      <c r="ABU3" s="127"/>
      <c r="ABV3" s="127"/>
      <c r="ABW3" s="127"/>
      <c r="ABX3" s="127"/>
      <c r="ABY3" s="127"/>
      <c r="ABZ3" s="127"/>
      <c r="ACA3" s="127"/>
      <c r="ACB3" s="127"/>
      <c r="ACC3" s="127"/>
      <c r="ACD3" s="127"/>
      <c r="ACE3" s="127"/>
      <c r="ACF3" s="127"/>
      <c r="ACG3" s="127"/>
      <c r="ACH3" s="127"/>
      <c r="ACI3" s="127"/>
      <c r="ACJ3" s="127"/>
      <c r="ACK3" s="127"/>
      <c r="ACL3" s="127"/>
      <c r="ACM3" s="127"/>
      <c r="ACN3" s="127"/>
      <c r="ACO3" s="127"/>
      <c r="ACP3" s="127"/>
      <c r="ACQ3" s="127"/>
      <c r="ACR3" s="127"/>
      <c r="ACS3" s="127"/>
      <c r="ACT3" s="127"/>
      <c r="ACU3" s="127"/>
      <c r="ACV3" s="127"/>
      <c r="ACW3" s="127"/>
      <c r="ACX3" s="127"/>
      <c r="ACY3" s="127"/>
      <c r="ACZ3" s="127"/>
      <c r="ADA3" s="127"/>
      <c r="ADB3" s="127"/>
      <c r="ADC3" s="127"/>
      <c r="ADD3" s="127"/>
      <c r="ADE3" s="127"/>
      <c r="ADF3" s="127"/>
      <c r="ADG3" s="127"/>
      <c r="ADH3" s="127"/>
      <c r="ADI3" s="127"/>
      <c r="ADJ3" s="127"/>
      <c r="ADK3" s="127"/>
      <c r="ADL3" s="127"/>
      <c r="ADM3" s="127"/>
      <c r="ADN3" s="127"/>
      <c r="ADO3" s="127"/>
      <c r="ADP3" s="127"/>
      <c r="ADQ3" s="127"/>
      <c r="ADR3" s="127"/>
      <c r="ADS3" s="127"/>
      <c r="ADT3" s="127"/>
      <c r="ADU3" s="127"/>
      <c r="ADV3" s="127"/>
      <c r="ADW3" s="127"/>
      <c r="ADX3" s="127"/>
      <c r="ADY3" s="127"/>
      <c r="ADZ3" s="127"/>
      <c r="AEA3" s="127"/>
      <c r="AEB3" s="127"/>
      <c r="AEC3" s="127"/>
      <c r="AED3" s="127"/>
      <c r="AEE3" s="127"/>
      <c r="AEF3" s="127"/>
      <c r="AEG3" s="127"/>
      <c r="AEH3" s="127"/>
      <c r="AEI3" s="127"/>
      <c r="AEJ3" s="127"/>
      <c r="AEK3" s="127"/>
      <c r="AEL3" s="127"/>
      <c r="AEM3" s="127"/>
      <c r="AEN3" s="127"/>
      <c r="AEO3" s="127"/>
      <c r="AEP3" s="127"/>
      <c r="AEQ3" s="127"/>
      <c r="AER3" s="127"/>
      <c r="AES3" s="127"/>
      <c r="AET3" s="127"/>
      <c r="AEU3" s="127"/>
      <c r="AEV3" s="127"/>
      <c r="AEW3" s="127"/>
      <c r="AEX3" s="127"/>
      <c r="AEY3" s="127"/>
      <c r="AEZ3" s="127"/>
      <c r="AFA3" s="127"/>
      <c r="AFB3" s="127"/>
      <c r="AFC3" s="127"/>
      <c r="AFD3" s="127"/>
      <c r="AFE3" s="127"/>
      <c r="AFF3" s="127"/>
      <c r="AFG3" s="127"/>
      <c r="AFH3" s="127"/>
      <c r="AFI3" s="127"/>
      <c r="AFJ3" s="127"/>
      <c r="AFK3" s="127"/>
      <c r="AFL3" s="127"/>
      <c r="AFM3" s="127"/>
      <c r="AFN3" s="127"/>
      <c r="AFO3" s="127"/>
      <c r="AFP3" s="127"/>
      <c r="AFQ3" s="127"/>
      <c r="AFR3" s="127"/>
      <c r="AFS3" s="127"/>
      <c r="AFT3" s="127"/>
      <c r="AFU3" s="127"/>
      <c r="AFV3" s="127"/>
      <c r="AFW3" s="127"/>
      <c r="AFX3" s="127"/>
      <c r="AFY3" s="127"/>
      <c r="AFZ3" s="127"/>
      <c r="AGA3" s="127"/>
      <c r="AGB3" s="127"/>
      <c r="AGC3" s="127"/>
      <c r="AGD3" s="127"/>
      <c r="AGE3" s="127"/>
      <c r="AGF3" s="127"/>
      <c r="AGG3" s="127"/>
      <c r="AGH3" s="127"/>
      <c r="AGI3" s="127"/>
      <c r="AGJ3" s="127"/>
      <c r="AGK3" s="127"/>
      <c r="AGL3" s="127"/>
      <c r="AGM3" s="127"/>
      <c r="AGN3" s="127"/>
      <c r="AGO3" s="127"/>
      <c r="AGP3" s="127"/>
      <c r="AGQ3" s="127"/>
      <c r="AGR3" s="127"/>
      <c r="AGS3" s="127"/>
      <c r="AGT3" s="127"/>
      <c r="AGU3" s="127"/>
      <c r="AGV3" s="127"/>
      <c r="AGW3" s="127"/>
      <c r="AGX3" s="127"/>
      <c r="AGY3" s="127"/>
      <c r="AGZ3" s="127"/>
      <c r="AHA3" s="127"/>
      <c r="AHB3" s="127"/>
      <c r="AHC3" s="127"/>
      <c r="AHD3" s="127"/>
      <c r="AHE3" s="127"/>
      <c r="AHF3" s="127"/>
      <c r="AHG3" s="127"/>
      <c r="AHH3" s="127"/>
      <c r="AHI3" s="127"/>
      <c r="AHJ3" s="127"/>
      <c r="AHK3" s="127"/>
      <c r="AHL3" s="127"/>
      <c r="AHM3" s="127"/>
      <c r="AHN3" s="127"/>
      <c r="AHO3" s="127"/>
      <c r="AHP3" s="127"/>
      <c r="AHQ3" s="127"/>
      <c r="AHR3" s="127"/>
      <c r="AHS3" s="127"/>
      <c r="AHT3" s="127"/>
      <c r="AHU3" s="127"/>
      <c r="AHV3" s="127"/>
      <c r="AHW3" s="127"/>
      <c r="AHX3" s="127"/>
      <c r="AHY3" s="127"/>
      <c r="AHZ3" s="127"/>
      <c r="AIA3" s="127"/>
      <c r="AIB3" s="127"/>
      <c r="AIC3" s="127"/>
      <c r="AID3" s="127"/>
      <c r="AIE3" s="127"/>
      <c r="AIF3" s="127"/>
      <c r="AIG3" s="127"/>
      <c r="AIH3" s="127"/>
      <c r="AII3" s="127"/>
      <c r="AIJ3" s="127"/>
      <c r="AIK3" s="127"/>
      <c r="AIL3" s="127"/>
      <c r="AIM3" s="127"/>
      <c r="AIN3" s="127"/>
      <c r="AIO3" s="127"/>
      <c r="AIP3" s="127"/>
      <c r="AIQ3" s="127"/>
      <c r="AIR3" s="127"/>
      <c r="AIS3" s="127"/>
      <c r="AIT3" s="127"/>
      <c r="AIU3" s="127"/>
      <c r="AIV3" s="127"/>
      <c r="AIW3" s="127"/>
      <c r="AIX3" s="127"/>
      <c r="AIY3" s="127"/>
      <c r="AIZ3" s="127"/>
      <c r="AJA3" s="127"/>
      <c r="AJB3" s="127"/>
      <c r="AJC3" s="127"/>
      <c r="AJD3" s="127"/>
      <c r="AJE3" s="127"/>
      <c r="AJF3" s="127"/>
      <c r="AJG3" s="127"/>
      <c r="AJH3" s="127"/>
      <c r="AJI3" s="127"/>
      <c r="AJJ3" s="127"/>
      <c r="AJK3" s="127"/>
      <c r="AJL3" s="127"/>
      <c r="AJM3" s="127"/>
      <c r="AJN3" s="127"/>
      <c r="AJO3" s="127"/>
      <c r="AJP3" s="127"/>
      <c r="AJQ3" s="127"/>
      <c r="AJR3" s="127"/>
      <c r="AJS3" s="127"/>
      <c r="AJT3" s="127"/>
      <c r="AJU3" s="127"/>
      <c r="AJV3" s="127"/>
      <c r="AJW3" s="127"/>
      <c r="AJX3" s="127"/>
      <c r="AJY3" s="127"/>
      <c r="AJZ3" s="127"/>
      <c r="AKA3" s="127"/>
      <c r="AKB3" s="127"/>
      <c r="AKC3" s="127"/>
      <c r="AKD3" s="127"/>
      <c r="AKE3" s="127"/>
      <c r="AKF3" s="127"/>
      <c r="AKG3" s="127"/>
      <c r="AKH3" s="127"/>
      <c r="AKI3" s="127"/>
      <c r="AKJ3" s="127"/>
      <c r="AKK3" s="127"/>
      <c r="AKL3" s="127"/>
      <c r="AKM3" s="127"/>
      <c r="AKN3" s="127"/>
      <c r="AKO3" s="127"/>
      <c r="AKP3" s="127"/>
      <c r="AKQ3" s="127"/>
      <c r="AKR3" s="127"/>
      <c r="AKS3" s="127"/>
      <c r="AKT3" s="127"/>
      <c r="AKU3" s="127"/>
      <c r="AKV3" s="127"/>
      <c r="AKW3" s="127"/>
    </row>
    <row r="4" spans="1:996" s="128" customFormat="1" ht="15.75" x14ac:dyDescent="0.25">
      <c r="A4" s="55" t="s">
        <v>100</v>
      </c>
      <c r="B4" s="57">
        <f>SUM(C4:G4)</f>
        <v>7667.9521255301279</v>
      </c>
      <c r="C4" s="57">
        <v>2089.010422920564</v>
      </c>
      <c r="D4" s="57">
        <v>2285.8768139577824</v>
      </c>
      <c r="E4" s="57">
        <v>2196.6757929484343</v>
      </c>
      <c r="F4" s="57">
        <v>1096.3890957033468</v>
      </c>
      <c r="G4" s="57">
        <v>0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7"/>
      <c r="NK4" s="127"/>
      <c r="NL4" s="127"/>
      <c r="NM4" s="127"/>
      <c r="NN4" s="127"/>
      <c r="NO4" s="127"/>
      <c r="NP4" s="127"/>
      <c r="NQ4" s="127"/>
      <c r="NR4" s="127"/>
      <c r="NS4" s="127"/>
      <c r="NT4" s="127"/>
      <c r="NU4" s="127"/>
      <c r="NV4" s="127"/>
      <c r="NW4" s="127"/>
      <c r="NX4" s="127"/>
      <c r="NY4" s="127"/>
      <c r="NZ4" s="127"/>
      <c r="OA4" s="127"/>
      <c r="OB4" s="127"/>
      <c r="OC4" s="127"/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127"/>
      <c r="RG4" s="127"/>
      <c r="RH4" s="127"/>
      <c r="RI4" s="127"/>
      <c r="RJ4" s="127"/>
      <c r="RK4" s="127"/>
      <c r="RL4" s="127"/>
      <c r="RM4" s="127"/>
      <c r="RN4" s="127"/>
      <c r="RO4" s="127"/>
      <c r="RP4" s="127"/>
      <c r="RQ4" s="127"/>
      <c r="RR4" s="127"/>
      <c r="RS4" s="127"/>
      <c r="RT4" s="127"/>
      <c r="RU4" s="127"/>
      <c r="RV4" s="127"/>
      <c r="RW4" s="127"/>
      <c r="RX4" s="127"/>
      <c r="RY4" s="127"/>
      <c r="RZ4" s="127"/>
      <c r="SA4" s="127"/>
      <c r="SB4" s="127"/>
      <c r="SC4" s="127"/>
      <c r="SD4" s="127"/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7"/>
      <c r="VV4" s="127"/>
      <c r="VW4" s="127"/>
      <c r="VX4" s="127"/>
      <c r="VY4" s="127"/>
      <c r="VZ4" s="127"/>
      <c r="WA4" s="127"/>
      <c r="WB4" s="127"/>
      <c r="WC4" s="127"/>
      <c r="WD4" s="127"/>
      <c r="WE4" s="127"/>
      <c r="WF4" s="127"/>
      <c r="WG4" s="127"/>
      <c r="WH4" s="127"/>
      <c r="WI4" s="127"/>
      <c r="WJ4" s="127"/>
      <c r="WK4" s="127"/>
      <c r="WL4" s="127"/>
      <c r="WM4" s="127"/>
      <c r="WN4" s="127"/>
      <c r="WO4" s="127"/>
      <c r="WP4" s="127"/>
      <c r="WQ4" s="127"/>
      <c r="WR4" s="127"/>
      <c r="WS4" s="127"/>
      <c r="WT4" s="127"/>
      <c r="WU4" s="127"/>
      <c r="WV4" s="127"/>
      <c r="WW4" s="127"/>
      <c r="WX4" s="127"/>
      <c r="WY4" s="127"/>
      <c r="WZ4" s="127"/>
      <c r="XA4" s="127"/>
      <c r="XB4" s="127"/>
      <c r="XC4" s="127"/>
      <c r="XD4" s="127"/>
      <c r="XE4" s="127"/>
      <c r="XF4" s="127"/>
      <c r="XG4" s="127"/>
      <c r="XH4" s="127"/>
      <c r="XI4" s="127"/>
      <c r="XJ4" s="127"/>
      <c r="XK4" s="127"/>
      <c r="XL4" s="127"/>
      <c r="XM4" s="127"/>
      <c r="XN4" s="127"/>
      <c r="XO4" s="127"/>
      <c r="XP4" s="127"/>
      <c r="XQ4" s="127"/>
      <c r="XR4" s="127"/>
      <c r="XS4" s="127"/>
      <c r="XT4" s="127"/>
      <c r="XU4" s="127"/>
      <c r="XV4" s="127"/>
      <c r="XW4" s="127"/>
      <c r="XX4" s="127"/>
      <c r="XY4" s="127"/>
      <c r="XZ4" s="127"/>
      <c r="YA4" s="127"/>
      <c r="YB4" s="127"/>
      <c r="YC4" s="127"/>
      <c r="YD4" s="127"/>
      <c r="YE4" s="127"/>
      <c r="YF4" s="127"/>
      <c r="YG4" s="127"/>
      <c r="YH4" s="127"/>
      <c r="YI4" s="127"/>
      <c r="YJ4" s="127"/>
      <c r="YK4" s="127"/>
      <c r="YL4" s="127"/>
      <c r="YM4" s="127"/>
      <c r="YN4" s="127"/>
      <c r="YO4" s="127"/>
      <c r="YP4" s="127"/>
      <c r="YQ4" s="127"/>
      <c r="YR4" s="127"/>
      <c r="YS4" s="127"/>
      <c r="YT4" s="127"/>
      <c r="YU4" s="127"/>
      <c r="YV4" s="127"/>
      <c r="YW4" s="127"/>
      <c r="YX4" s="127"/>
      <c r="YY4" s="127"/>
      <c r="YZ4" s="127"/>
      <c r="ZA4" s="127"/>
      <c r="ZB4" s="127"/>
      <c r="ZC4" s="127"/>
      <c r="ZD4" s="127"/>
      <c r="ZE4" s="127"/>
      <c r="ZF4" s="127"/>
      <c r="ZG4" s="127"/>
      <c r="ZH4" s="127"/>
      <c r="ZI4" s="127"/>
      <c r="ZJ4" s="127"/>
      <c r="ZK4" s="127"/>
      <c r="ZL4" s="127"/>
      <c r="ZM4" s="127"/>
      <c r="ZN4" s="127"/>
      <c r="ZO4" s="127"/>
      <c r="ZP4" s="127"/>
      <c r="ZQ4" s="127"/>
      <c r="ZR4" s="127"/>
      <c r="ZS4" s="127"/>
      <c r="ZT4" s="127"/>
      <c r="ZU4" s="127"/>
      <c r="ZV4" s="127"/>
      <c r="ZW4" s="127"/>
      <c r="ZX4" s="127"/>
      <c r="ZY4" s="127"/>
      <c r="ZZ4" s="127"/>
      <c r="AAA4" s="127"/>
      <c r="AAB4" s="127"/>
      <c r="AAC4" s="127"/>
      <c r="AAD4" s="127"/>
      <c r="AAE4" s="127"/>
      <c r="AAF4" s="127"/>
      <c r="AAG4" s="127"/>
      <c r="AAH4" s="127"/>
      <c r="AAI4" s="127"/>
      <c r="AAJ4" s="127"/>
      <c r="AAK4" s="127"/>
      <c r="AAL4" s="127"/>
      <c r="AAM4" s="127"/>
      <c r="AAN4" s="127"/>
      <c r="AAO4" s="127"/>
      <c r="AAP4" s="127"/>
      <c r="AAQ4" s="127"/>
      <c r="AAR4" s="127"/>
      <c r="AAS4" s="127"/>
      <c r="AAT4" s="127"/>
      <c r="AAU4" s="127"/>
      <c r="AAV4" s="127"/>
      <c r="AAW4" s="127"/>
      <c r="AAX4" s="127"/>
      <c r="AAY4" s="127"/>
      <c r="AAZ4" s="127"/>
      <c r="ABA4" s="127"/>
      <c r="ABB4" s="127"/>
      <c r="ABC4" s="127"/>
      <c r="ABD4" s="127"/>
      <c r="ABE4" s="127"/>
      <c r="ABF4" s="127"/>
      <c r="ABG4" s="127"/>
      <c r="ABH4" s="127"/>
      <c r="ABI4" s="127"/>
      <c r="ABJ4" s="127"/>
      <c r="ABK4" s="127"/>
      <c r="ABL4" s="127"/>
      <c r="ABM4" s="127"/>
      <c r="ABN4" s="127"/>
      <c r="ABO4" s="127"/>
      <c r="ABP4" s="127"/>
      <c r="ABQ4" s="127"/>
      <c r="ABR4" s="127"/>
      <c r="ABS4" s="127"/>
      <c r="ABT4" s="127"/>
      <c r="ABU4" s="127"/>
      <c r="ABV4" s="127"/>
      <c r="ABW4" s="127"/>
      <c r="ABX4" s="127"/>
      <c r="ABY4" s="127"/>
      <c r="ABZ4" s="127"/>
      <c r="ACA4" s="127"/>
      <c r="ACB4" s="127"/>
      <c r="ACC4" s="127"/>
      <c r="ACD4" s="127"/>
      <c r="ACE4" s="127"/>
      <c r="ACF4" s="127"/>
      <c r="ACG4" s="127"/>
      <c r="ACH4" s="127"/>
      <c r="ACI4" s="127"/>
      <c r="ACJ4" s="127"/>
      <c r="ACK4" s="127"/>
      <c r="ACL4" s="127"/>
      <c r="ACM4" s="127"/>
      <c r="ACN4" s="127"/>
      <c r="ACO4" s="127"/>
      <c r="ACP4" s="127"/>
      <c r="ACQ4" s="127"/>
      <c r="ACR4" s="127"/>
      <c r="ACS4" s="127"/>
      <c r="ACT4" s="127"/>
      <c r="ACU4" s="127"/>
      <c r="ACV4" s="127"/>
      <c r="ACW4" s="127"/>
      <c r="ACX4" s="127"/>
      <c r="ACY4" s="127"/>
      <c r="ACZ4" s="127"/>
      <c r="ADA4" s="127"/>
      <c r="ADB4" s="127"/>
      <c r="ADC4" s="127"/>
      <c r="ADD4" s="127"/>
      <c r="ADE4" s="127"/>
      <c r="ADF4" s="127"/>
      <c r="ADG4" s="127"/>
      <c r="ADH4" s="127"/>
      <c r="ADI4" s="127"/>
      <c r="ADJ4" s="127"/>
      <c r="ADK4" s="127"/>
      <c r="ADL4" s="127"/>
      <c r="ADM4" s="127"/>
      <c r="ADN4" s="127"/>
      <c r="ADO4" s="127"/>
      <c r="ADP4" s="127"/>
      <c r="ADQ4" s="127"/>
      <c r="ADR4" s="127"/>
      <c r="ADS4" s="127"/>
      <c r="ADT4" s="127"/>
      <c r="ADU4" s="127"/>
      <c r="ADV4" s="127"/>
      <c r="ADW4" s="127"/>
      <c r="ADX4" s="127"/>
      <c r="ADY4" s="127"/>
      <c r="ADZ4" s="127"/>
      <c r="AEA4" s="127"/>
      <c r="AEB4" s="127"/>
      <c r="AEC4" s="127"/>
      <c r="AED4" s="127"/>
      <c r="AEE4" s="127"/>
      <c r="AEF4" s="127"/>
      <c r="AEG4" s="127"/>
      <c r="AEH4" s="127"/>
      <c r="AEI4" s="127"/>
      <c r="AEJ4" s="127"/>
      <c r="AEK4" s="127"/>
      <c r="AEL4" s="127"/>
      <c r="AEM4" s="127"/>
      <c r="AEN4" s="127"/>
      <c r="AEO4" s="127"/>
      <c r="AEP4" s="127"/>
      <c r="AEQ4" s="127"/>
      <c r="AER4" s="127"/>
      <c r="AES4" s="127"/>
      <c r="AET4" s="127"/>
      <c r="AEU4" s="127"/>
      <c r="AEV4" s="127"/>
      <c r="AEW4" s="127"/>
      <c r="AEX4" s="127"/>
      <c r="AEY4" s="127"/>
      <c r="AEZ4" s="127"/>
      <c r="AFA4" s="127"/>
      <c r="AFB4" s="127"/>
      <c r="AFC4" s="127"/>
      <c r="AFD4" s="127"/>
      <c r="AFE4" s="127"/>
      <c r="AFF4" s="127"/>
      <c r="AFG4" s="127"/>
      <c r="AFH4" s="127"/>
      <c r="AFI4" s="127"/>
      <c r="AFJ4" s="127"/>
      <c r="AFK4" s="127"/>
      <c r="AFL4" s="127"/>
      <c r="AFM4" s="127"/>
      <c r="AFN4" s="127"/>
      <c r="AFO4" s="127"/>
      <c r="AFP4" s="127"/>
      <c r="AFQ4" s="127"/>
      <c r="AFR4" s="127"/>
      <c r="AFS4" s="127"/>
      <c r="AFT4" s="127"/>
      <c r="AFU4" s="127"/>
      <c r="AFV4" s="127"/>
      <c r="AFW4" s="127"/>
      <c r="AFX4" s="127"/>
      <c r="AFY4" s="127"/>
      <c r="AFZ4" s="127"/>
      <c r="AGA4" s="127"/>
      <c r="AGB4" s="127"/>
      <c r="AGC4" s="127"/>
      <c r="AGD4" s="127"/>
      <c r="AGE4" s="127"/>
      <c r="AGF4" s="127"/>
      <c r="AGG4" s="127"/>
      <c r="AGH4" s="127"/>
      <c r="AGI4" s="127"/>
      <c r="AGJ4" s="127"/>
      <c r="AGK4" s="127"/>
      <c r="AGL4" s="127"/>
      <c r="AGM4" s="127"/>
      <c r="AGN4" s="127"/>
      <c r="AGO4" s="127"/>
      <c r="AGP4" s="127"/>
      <c r="AGQ4" s="127"/>
      <c r="AGR4" s="127"/>
      <c r="AGS4" s="127"/>
      <c r="AGT4" s="127"/>
      <c r="AGU4" s="127"/>
      <c r="AGV4" s="127"/>
      <c r="AGW4" s="127"/>
      <c r="AGX4" s="127"/>
      <c r="AGY4" s="127"/>
      <c r="AGZ4" s="127"/>
      <c r="AHA4" s="127"/>
      <c r="AHB4" s="127"/>
      <c r="AHC4" s="127"/>
      <c r="AHD4" s="127"/>
      <c r="AHE4" s="127"/>
      <c r="AHF4" s="127"/>
      <c r="AHG4" s="127"/>
      <c r="AHH4" s="127"/>
      <c r="AHI4" s="127"/>
      <c r="AHJ4" s="127"/>
      <c r="AHK4" s="127"/>
      <c r="AHL4" s="127"/>
      <c r="AHM4" s="127"/>
      <c r="AHN4" s="127"/>
      <c r="AHO4" s="127"/>
      <c r="AHP4" s="127"/>
      <c r="AHQ4" s="127"/>
      <c r="AHR4" s="127"/>
      <c r="AHS4" s="127"/>
      <c r="AHT4" s="127"/>
      <c r="AHU4" s="127"/>
      <c r="AHV4" s="127"/>
      <c r="AHW4" s="127"/>
      <c r="AHX4" s="127"/>
      <c r="AHY4" s="127"/>
      <c r="AHZ4" s="127"/>
      <c r="AIA4" s="127"/>
      <c r="AIB4" s="127"/>
      <c r="AIC4" s="127"/>
      <c r="AID4" s="127"/>
      <c r="AIE4" s="127"/>
      <c r="AIF4" s="127"/>
      <c r="AIG4" s="127"/>
      <c r="AIH4" s="127"/>
      <c r="AII4" s="127"/>
      <c r="AIJ4" s="127"/>
      <c r="AIK4" s="127"/>
      <c r="AIL4" s="127"/>
      <c r="AIM4" s="127"/>
      <c r="AIN4" s="127"/>
      <c r="AIO4" s="127"/>
      <c r="AIP4" s="127"/>
      <c r="AIQ4" s="127"/>
      <c r="AIR4" s="127"/>
      <c r="AIS4" s="127"/>
      <c r="AIT4" s="127"/>
      <c r="AIU4" s="127"/>
      <c r="AIV4" s="127"/>
      <c r="AIW4" s="127"/>
      <c r="AIX4" s="127"/>
      <c r="AIY4" s="127"/>
      <c r="AIZ4" s="127"/>
      <c r="AJA4" s="127"/>
      <c r="AJB4" s="127"/>
      <c r="AJC4" s="127"/>
      <c r="AJD4" s="127"/>
      <c r="AJE4" s="127"/>
      <c r="AJF4" s="127"/>
      <c r="AJG4" s="127"/>
      <c r="AJH4" s="127"/>
      <c r="AJI4" s="127"/>
      <c r="AJJ4" s="127"/>
      <c r="AJK4" s="127"/>
      <c r="AJL4" s="127"/>
      <c r="AJM4" s="127"/>
      <c r="AJN4" s="127"/>
      <c r="AJO4" s="127"/>
      <c r="AJP4" s="127"/>
      <c r="AJQ4" s="127"/>
      <c r="AJR4" s="127"/>
      <c r="AJS4" s="127"/>
      <c r="AJT4" s="127"/>
      <c r="AJU4" s="127"/>
      <c r="AJV4" s="127"/>
      <c r="AJW4" s="127"/>
      <c r="AJX4" s="127"/>
      <c r="AJY4" s="127"/>
      <c r="AJZ4" s="127"/>
      <c r="AKA4" s="127"/>
      <c r="AKB4" s="127"/>
      <c r="AKC4" s="127"/>
      <c r="AKD4" s="127"/>
      <c r="AKE4" s="127"/>
      <c r="AKF4" s="127"/>
      <c r="AKG4" s="127"/>
      <c r="AKH4" s="127"/>
      <c r="AKI4" s="127"/>
      <c r="AKJ4" s="127"/>
      <c r="AKK4" s="127"/>
      <c r="AKL4" s="127"/>
      <c r="AKM4" s="127"/>
      <c r="AKN4" s="127"/>
      <c r="AKO4" s="127"/>
      <c r="AKP4" s="127"/>
      <c r="AKQ4" s="127"/>
      <c r="AKR4" s="127"/>
      <c r="AKS4" s="127"/>
      <c r="AKT4" s="127"/>
      <c r="AKU4" s="127"/>
      <c r="AKV4" s="127"/>
      <c r="AKW4" s="127"/>
    </row>
    <row r="5" spans="1:996" s="128" customFormat="1" ht="15.75" x14ac:dyDescent="0.25">
      <c r="A5" s="55" t="s">
        <v>101</v>
      </c>
      <c r="B5" s="57">
        <f t="shared" ref="B5:B24" si="0">SUM(C5:G5)</f>
        <v>3046.5641848304995</v>
      </c>
      <c r="C5" s="57">
        <v>0</v>
      </c>
      <c r="D5" s="57">
        <v>1469.9743014147612</v>
      </c>
      <c r="E5" s="57">
        <v>1576.5898834157381</v>
      </c>
      <c r="F5" s="57">
        <v>0</v>
      </c>
      <c r="G5" s="57">
        <v>0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127"/>
      <c r="JZ5" s="127"/>
      <c r="KA5" s="127"/>
      <c r="KB5" s="127"/>
      <c r="KC5" s="127"/>
      <c r="KD5" s="127"/>
      <c r="KE5" s="127"/>
      <c r="KF5" s="127"/>
      <c r="KG5" s="127"/>
      <c r="KH5" s="127"/>
      <c r="KI5" s="127"/>
      <c r="KJ5" s="127"/>
      <c r="KK5" s="127"/>
      <c r="KL5" s="127"/>
      <c r="KM5" s="127"/>
      <c r="KN5" s="127"/>
      <c r="KO5" s="127"/>
      <c r="KP5" s="127"/>
      <c r="KQ5" s="127"/>
      <c r="KR5" s="127"/>
      <c r="KS5" s="127"/>
      <c r="KT5" s="127"/>
      <c r="KU5" s="127"/>
      <c r="KV5" s="127"/>
      <c r="KW5" s="127"/>
      <c r="KX5" s="127"/>
      <c r="KY5" s="127"/>
      <c r="KZ5" s="127"/>
      <c r="LA5" s="127"/>
      <c r="LB5" s="127"/>
      <c r="LC5" s="127"/>
      <c r="LD5" s="127"/>
      <c r="LE5" s="127"/>
      <c r="LF5" s="127"/>
      <c r="LG5" s="127"/>
      <c r="LH5" s="127"/>
      <c r="LI5" s="127"/>
      <c r="LJ5" s="127"/>
      <c r="LK5" s="127"/>
      <c r="LL5" s="127"/>
      <c r="LM5" s="127"/>
      <c r="LN5" s="127"/>
      <c r="LO5" s="127"/>
      <c r="LP5" s="127"/>
      <c r="LQ5" s="127"/>
      <c r="LR5" s="127"/>
      <c r="LS5" s="127"/>
      <c r="LT5" s="127"/>
      <c r="LU5" s="127"/>
      <c r="LV5" s="127"/>
      <c r="LW5" s="127"/>
      <c r="LX5" s="127"/>
      <c r="LY5" s="127"/>
      <c r="LZ5" s="127"/>
      <c r="MA5" s="127"/>
      <c r="MB5" s="127"/>
      <c r="MC5" s="127"/>
      <c r="MD5" s="127"/>
      <c r="ME5" s="127"/>
      <c r="MF5" s="127"/>
      <c r="MG5" s="127"/>
      <c r="MH5" s="127"/>
      <c r="MI5" s="127"/>
      <c r="MJ5" s="127"/>
      <c r="MK5" s="127"/>
      <c r="ML5" s="127"/>
      <c r="MM5" s="127"/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7"/>
      <c r="NB5" s="127"/>
      <c r="NC5" s="127"/>
      <c r="ND5" s="127"/>
      <c r="NE5" s="127"/>
      <c r="NF5" s="127"/>
      <c r="NG5" s="127"/>
      <c r="NH5" s="127"/>
      <c r="NI5" s="127"/>
      <c r="NJ5" s="127"/>
      <c r="NK5" s="127"/>
      <c r="NL5" s="127"/>
      <c r="NM5" s="127"/>
      <c r="NN5" s="127"/>
      <c r="NO5" s="127"/>
      <c r="NP5" s="127"/>
      <c r="NQ5" s="127"/>
      <c r="NR5" s="127"/>
      <c r="NS5" s="127"/>
      <c r="NT5" s="127"/>
      <c r="NU5" s="127"/>
      <c r="NV5" s="127"/>
      <c r="NW5" s="127"/>
      <c r="NX5" s="127"/>
      <c r="NY5" s="127"/>
      <c r="NZ5" s="127"/>
      <c r="OA5" s="127"/>
      <c r="OB5" s="127"/>
      <c r="OC5" s="127"/>
      <c r="OD5" s="127"/>
      <c r="OE5" s="127"/>
      <c r="OF5" s="127"/>
      <c r="OG5" s="127"/>
      <c r="OH5" s="127"/>
      <c r="OI5" s="127"/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27"/>
      <c r="PH5" s="127"/>
      <c r="PI5" s="127"/>
      <c r="PJ5" s="127"/>
      <c r="PK5" s="127"/>
      <c r="PL5" s="127"/>
      <c r="PM5" s="127"/>
      <c r="PN5" s="127"/>
      <c r="PO5" s="127"/>
      <c r="PP5" s="127"/>
      <c r="PQ5" s="127"/>
      <c r="PR5" s="127"/>
      <c r="PS5" s="127"/>
      <c r="PT5" s="127"/>
      <c r="PU5" s="127"/>
      <c r="PV5" s="127"/>
      <c r="PW5" s="127"/>
      <c r="PX5" s="127"/>
      <c r="PY5" s="127"/>
      <c r="PZ5" s="127"/>
      <c r="QA5" s="127"/>
      <c r="QB5" s="127"/>
      <c r="QC5" s="127"/>
      <c r="QD5" s="127"/>
      <c r="QE5" s="127"/>
      <c r="QF5" s="127"/>
      <c r="QG5" s="127"/>
      <c r="QH5" s="127"/>
      <c r="QI5" s="127"/>
      <c r="QJ5" s="127"/>
      <c r="QK5" s="127"/>
      <c r="QL5" s="127"/>
      <c r="QM5" s="127"/>
      <c r="QN5" s="127"/>
      <c r="QO5" s="127"/>
      <c r="QP5" s="127"/>
      <c r="QQ5" s="127"/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7"/>
      <c r="RY5" s="127"/>
      <c r="RZ5" s="127"/>
      <c r="SA5" s="127"/>
      <c r="SB5" s="127"/>
      <c r="SC5" s="127"/>
      <c r="SD5" s="127"/>
      <c r="SE5" s="127"/>
      <c r="SF5" s="127"/>
      <c r="SG5" s="127"/>
      <c r="SH5" s="127"/>
      <c r="SI5" s="127"/>
      <c r="SJ5" s="127"/>
      <c r="SK5" s="127"/>
      <c r="SL5" s="127"/>
      <c r="SM5" s="127"/>
      <c r="SN5" s="127"/>
      <c r="SO5" s="127"/>
      <c r="SP5" s="127"/>
      <c r="SQ5" s="127"/>
      <c r="SR5" s="127"/>
      <c r="SS5" s="127"/>
      <c r="ST5" s="127"/>
      <c r="SU5" s="127"/>
      <c r="SV5" s="127"/>
      <c r="SW5" s="127"/>
      <c r="SX5" s="127"/>
      <c r="SY5" s="127"/>
      <c r="SZ5" s="127"/>
      <c r="TA5" s="127"/>
      <c r="TB5" s="127"/>
      <c r="TC5" s="127"/>
      <c r="TD5" s="127"/>
      <c r="TE5" s="127"/>
      <c r="TF5" s="127"/>
      <c r="TG5" s="127"/>
      <c r="TH5" s="127"/>
      <c r="TI5" s="127"/>
      <c r="TJ5" s="127"/>
      <c r="TK5" s="127"/>
      <c r="TL5" s="127"/>
      <c r="TM5" s="127"/>
      <c r="TN5" s="127"/>
      <c r="TO5" s="127"/>
      <c r="TP5" s="127"/>
      <c r="TQ5" s="127"/>
      <c r="TR5" s="127"/>
      <c r="TS5" s="127"/>
      <c r="TT5" s="127"/>
      <c r="TU5" s="127"/>
      <c r="TV5" s="127"/>
      <c r="TW5" s="127"/>
      <c r="TX5" s="127"/>
      <c r="TY5" s="127"/>
      <c r="TZ5" s="127"/>
      <c r="UA5" s="127"/>
      <c r="UB5" s="127"/>
      <c r="UC5" s="127"/>
      <c r="UD5" s="127"/>
      <c r="UE5" s="127"/>
      <c r="UF5" s="127"/>
      <c r="UG5" s="127"/>
      <c r="UH5" s="127"/>
      <c r="UI5" s="127"/>
      <c r="UJ5" s="127"/>
      <c r="UK5" s="127"/>
      <c r="UL5" s="127"/>
      <c r="UM5" s="127"/>
      <c r="UN5" s="127"/>
      <c r="UO5" s="127"/>
      <c r="UP5" s="127"/>
      <c r="UQ5" s="127"/>
      <c r="UR5" s="127"/>
      <c r="US5" s="127"/>
      <c r="UT5" s="127"/>
      <c r="UU5" s="127"/>
      <c r="UV5" s="127"/>
      <c r="UW5" s="127"/>
      <c r="UX5" s="127"/>
      <c r="UY5" s="127"/>
      <c r="UZ5" s="127"/>
      <c r="VA5" s="127"/>
      <c r="VB5" s="127"/>
      <c r="VC5" s="127"/>
      <c r="VD5" s="127"/>
      <c r="VE5" s="127"/>
      <c r="VF5" s="127"/>
      <c r="VG5" s="127"/>
      <c r="VH5" s="127"/>
      <c r="VI5" s="127"/>
      <c r="VJ5" s="127"/>
      <c r="VK5" s="127"/>
      <c r="VL5" s="127"/>
      <c r="VM5" s="127"/>
      <c r="VN5" s="127"/>
      <c r="VO5" s="127"/>
      <c r="VP5" s="127"/>
      <c r="VQ5" s="127"/>
      <c r="VR5" s="127"/>
      <c r="VS5" s="127"/>
      <c r="VT5" s="127"/>
      <c r="VU5" s="127"/>
      <c r="VV5" s="127"/>
      <c r="VW5" s="127"/>
      <c r="VX5" s="127"/>
      <c r="VY5" s="127"/>
      <c r="VZ5" s="127"/>
      <c r="WA5" s="127"/>
      <c r="WB5" s="127"/>
      <c r="WC5" s="127"/>
      <c r="WD5" s="127"/>
      <c r="WE5" s="127"/>
      <c r="WF5" s="127"/>
      <c r="WG5" s="127"/>
      <c r="WH5" s="127"/>
      <c r="WI5" s="127"/>
      <c r="WJ5" s="127"/>
      <c r="WK5" s="127"/>
      <c r="WL5" s="127"/>
      <c r="WM5" s="127"/>
      <c r="WN5" s="127"/>
      <c r="WO5" s="127"/>
      <c r="WP5" s="127"/>
      <c r="WQ5" s="127"/>
      <c r="WR5" s="127"/>
      <c r="WS5" s="127"/>
      <c r="WT5" s="127"/>
      <c r="WU5" s="127"/>
      <c r="WV5" s="127"/>
      <c r="WW5" s="127"/>
      <c r="WX5" s="127"/>
      <c r="WY5" s="127"/>
      <c r="WZ5" s="127"/>
      <c r="XA5" s="127"/>
      <c r="XB5" s="127"/>
      <c r="XC5" s="127"/>
      <c r="XD5" s="127"/>
      <c r="XE5" s="127"/>
      <c r="XF5" s="127"/>
      <c r="XG5" s="127"/>
      <c r="XH5" s="127"/>
      <c r="XI5" s="127"/>
      <c r="XJ5" s="127"/>
      <c r="XK5" s="127"/>
      <c r="XL5" s="127"/>
      <c r="XM5" s="127"/>
      <c r="XN5" s="127"/>
      <c r="XO5" s="127"/>
      <c r="XP5" s="127"/>
      <c r="XQ5" s="127"/>
      <c r="XR5" s="127"/>
      <c r="XS5" s="127"/>
      <c r="XT5" s="127"/>
      <c r="XU5" s="127"/>
      <c r="XV5" s="127"/>
      <c r="XW5" s="127"/>
      <c r="XX5" s="127"/>
      <c r="XY5" s="127"/>
      <c r="XZ5" s="127"/>
      <c r="YA5" s="127"/>
      <c r="YB5" s="127"/>
      <c r="YC5" s="127"/>
      <c r="YD5" s="127"/>
      <c r="YE5" s="127"/>
      <c r="YF5" s="127"/>
      <c r="YG5" s="127"/>
      <c r="YH5" s="127"/>
      <c r="YI5" s="127"/>
      <c r="YJ5" s="127"/>
      <c r="YK5" s="127"/>
      <c r="YL5" s="127"/>
      <c r="YM5" s="127"/>
      <c r="YN5" s="127"/>
      <c r="YO5" s="127"/>
      <c r="YP5" s="127"/>
      <c r="YQ5" s="127"/>
      <c r="YR5" s="127"/>
      <c r="YS5" s="127"/>
      <c r="YT5" s="127"/>
      <c r="YU5" s="127"/>
      <c r="YV5" s="127"/>
      <c r="YW5" s="127"/>
      <c r="YX5" s="127"/>
      <c r="YY5" s="127"/>
      <c r="YZ5" s="127"/>
      <c r="ZA5" s="127"/>
      <c r="ZB5" s="127"/>
      <c r="ZC5" s="127"/>
      <c r="ZD5" s="127"/>
      <c r="ZE5" s="127"/>
      <c r="ZF5" s="127"/>
      <c r="ZG5" s="127"/>
      <c r="ZH5" s="127"/>
      <c r="ZI5" s="127"/>
      <c r="ZJ5" s="127"/>
      <c r="ZK5" s="127"/>
      <c r="ZL5" s="127"/>
      <c r="ZM5" s="127"/>
      <c r="ZN5" s="127"/>
      <c r="ZO5" s="127"/>
      <c r="ZP5" s="127"/>
      <c r="ZQ5" s="127"/>
      <c r="ZR5" s="127"/>
      <c r="ZS5" s="127"/>
      <c r="ZT5" s="127"/>
      <c r="ZU5" s="127"/>
      <c r="ZV5" s="127"/>
      <c r="ZW5" s="127"/>
      <c r="ZX5" s="127"/>
      <c r="ZY5" s="127"/>
      <c r="ZZ5" s="127"/>
      <c r="AAA5" s="127"/>
      <c r="AAB5" s="127"/>
      <c r="AAC5" s="127"/>
      <c r="AAD5" s="127"/>
      <c r="AAE5" s="127"/>
      <c r="AAF5" s="127"/>
      <c r="AAG5" s="127"/>
      <c r="AAH5" s="127"/>
      <c r="AAI5" s="127"/>
      <c r="AAJ5" s="127"/>
      <c r="AAK5" s="127"/>
      <c r="AAL5" s="127"/>
      <c r="AAM5" s="127"/>
      <c r="AAN5" s="127"/>
      <c r="AAO5" s="127"/>
      <c r="AAP5" s="127"/>
      <c r="AAQ5" s="127"/>
      <c r="AAR5" s="127"/>
      <c r="AAS5" s="127"/>
      <c r="AAT5" s="127"/>
      <c r="AAU5" s="127"/>
      <c r="AAV5" s="127"/>
      <c r="AAW5" s="127"/>
      <c r="AAX5" s="127"/>
      <c r="AAY5" s="127"/>
      <c r="AAZ5" s="127"/>
      <c r="ABA5" s="127"/>
      <c r="ABB5" s="127"/>
      <c r="ABC5" s="127"/>
      <c r="ABD5" s="127"/>
      <c r="ABE5" s="127"/>
      <c r="ABF5" s="127"/>
      <c r="ABG5" s="127"/>
      <c r="ABH5" s="127"/>
      <c r="ABI5" s="127"/>
      <c r="ABJ5" s="127"/>
      <c r="ABK5" s="127"/>
      <c r="ABL5" s="127"/>
      <c r="ABM5" s="127"/>
      <c r="ABN5" s="127"/>
      <c r="ABO5" s="127"/>
      <c r="ABP5" s="127"/>
      <c r="ABQ5" s="127"/>
      <c r="ABR5" s="127"/>
      <c r="ABS5" s="127"/>
      <c r="ABT5" s="127"/>
      <c r="ABU5" s="127"/>
      <c r="ABV5" s="127"/>
      <c r="ABW5" s="127"/>
      <c r="ABX5" s="127"/>
      <c r="ABY5" s="127"/>
      <c r="ABZ5" s="127"/>
      <c r="ACA5" s="127"/>
      <c r="ACB5" s="127"/>
      <c r="ACC5" s="127"/>
      <c r="ACD5" s="127"/>
      <c r="ACE5" s="127"/>
      <c r="ACF5" s="127"/>
      <c r="ACG5" s="127"/>
      <c r="ACH5" s="127"/>
      <c r="ACI5" s="127"/>
      <c r="ACJ5" s="127"/>
      <c r="ACK5" s="127"/>
      <c r="ACL5" s="127"/>
      <c r="ACM5" s="127"/>
      <c r="ACN5" s="127"/>
      <c r="ACO5" s="127"/>
      <c r="ACP5" s="127"/>
      <c r="ACQ5" s="127"/>
      <c r="ACR5" s="127"/>
      <c r="ACS5" s="127"/>
      <c r="ACT5" s="127"/>
      <c r="ACU5" s="127"/>
      <c r="ACV5" s="127"/>
      <c r="ACW5" s="127"/>
      <c r="ACX5" s="127"/>
      <c r="ACY5" s="127"/>
      <c r="ACZ5" s="127"/>
      <c r="ADA5" s="127"/>
      <c r="ADB5" s="127"/>
      <c r="ADC5" s="127"/>
      <c r="ADD5" s="127"/>
      <c r="ADE5" s="127"/>
      <c r="ADF5" s="127"/>
      <c r="ADG5" s="127"/>
      <c r="ADH5" s="127"/>
      <c r="ADI5" s="127"/>
      <c r="ADJ5" s="127"/>
      <c r="ADK5" s="127"/>
      <c r="ADL5" s="127"/>
      <c r="ADM5" s="127"/>
      <c r="ADN5" s="127"/>
      <c r="ADO5" s="127"/>
      <c r="ADP5" s="127"/>
      <c r="ADQ5" s="127"/>
      <c r="ADR5" s="127"/>
      <c r="ADS5" s="127"/>
      <c r="ADT5" s="127"/>
      <c r="ADU5" s="127"/>
      <c r="ADV5" s="127"/>
      <c r="ADW5" s="127"/>
      <c r="ADX5" s="127"/>
      <c r="ADY5" s="127"/>
      <c r="ADZ5" s="127"/>
      <c r="AEA5" s="127"/>
      <c r="AEB5" s="127"/>
      <c r="AEC5" s="127"/>
      <c r="AED5" s="127"/>
      <c r="AEE5" s="127"/>
      <c r="AEF5" s="127"/>
      <c r="AEG5" s="127"/>
      <c r="AEH5" s="127"/>
      <c r="AEI5" s="127"/>
      <c r="AEJ5" s="127"/>
      <c r="AEK5" s="127"/>
      <c r="AEL5" s="127"/>
      <c r="AEM5" s="127"/>
      <c r="AEN5" s="127"/>
      <c r="AEO5" s="127"/>
      <c r="AEP5" s="127"/>
      <c r="AEQ5" s="127"/>
      <c r="AER5" s="127"/>
      <c r="AES5" s="127"/>
      <c r="AET5" s="127"/>
      <c r="AEU5" s="127"/>
      <c r="AEV5" s="127"/>
      <c r="AEW5" s="127"/>
      <c r="AEX5" s="127"/>
      <c r="AEY5" s="127"/>
      <c r="AEZ5" s="127"/>
      <c r="AFA5" s="127"/>
      <c r="AFB5" s="127"/>
      <c r="AFC5" s="127"/>
      <c r="AFD5" s="127"/>
      <c r="AFE5" s="127"/>
      <c r="AFF5" s="127"/>
      <c r="AFG5" s="127"/>
      <c r="AFH5" s="127"/>
      <c r="AFI5" s="127"/>
      <c r="AFJ5" s="127"/>
      <c r="AFK5" s="127"/>
      <c r="AFL5" s="127"/>
      <c r="AFM5" s="127"/>
      <c r="AFN5" s="127"/>
      <c r="AFO5" s="127"/>
      <c r="AFP5" s="127"/>
      <c r="AFQ5" s="127"/>
      <c r="AFR5" s="127"/>
      <c r="AFS5" s="127"/>
      <c r="AFT5" s="127"/>
      <c r="AFU5" s="127"/>
      <c r="AFV5" s="127"/>
      <c r="AFW5" s="127"/>
      <c r="AFX5" s="127"/>
      <c r="AFY5" s="127"/>
      <c r="AFZ5" s="127"/>
      <c r="AGA5" s="127"/>
      <c r="AGB5" s="127"/>
      <c r="AGC5" s="127"/>
      <c r="AGD5" s="127"/>
      <c r="AGE5" s="127"/>
      <c r="AGF5" s="127"/>
      <c r="AGG5" s="127"/>
      <c r="AGH5" s="127"/>
      <c r="AGI5" s="127"/>
      <c r="AGJ5" s="127"/>
      <c r="AGK5" s="127"/>
      <c r="AGL5" s="127"/>
      <c r="AGM5" s="127"/>
      <c r="AGN5" s="127"/>
      <c r="AGO5" s="127"/>
      <c r="AGP5" s="127"/>
      <c r="AGQ5" s="127"/>
      <c r="AGR5" s="127"/>
      <c r="AGS5" s="127"/>
      <c r="AGT5" s="127"/>
      <c r="AGU5" s="127"/>
      <c r="AGV5" s="127"/>
      <c r="AGW5" s="127"/>
      <c r="AGX5" s="127"/>
      <c r="AGY5" s="127"/>
      <c r="AGZ5" s="127"/>
      <c r="AHA5" s="127"/>
      <c r="AHB5" s="127"/>
      <c r="AHC5" s="127"/>
      <c r="AHD5" s="127"/>
      <c r="AHE5" s="127"/>
      <c r="AHF5" s="127"/>
      <c r="AHG5" s="127"/>
      <c r="AHH5" s="127"/>
      <c r="AHI5" s="127"/>
      <c r="AHJ5" s="127"/>
      <c r="AHK5" s="127"/>
      <c r="AHL5" s="127"/>
      <c r="AHM5" s="127"/>
      <c r="AHN5" s="127"/>
      <c r="AHO5" s="127"/>
      <c r="AHP5" s="127"/>
      <c r="AHQ5" s="127"/>
      <c r="AHR5" s="127"/>
      <c r="AHS5" s="127"/>
      <c r="AHT5" s="127"/>
      <c r="AHU5" s="127"/>
      <c r="AHV5" s="127"/>
      <c r="AHW5" s="127"/>
      <c r="AHX5" s="127"/>
      <c r="AHY5" s="127"/>
      <c r="AHZ5" s="127"/>
      <c r="AIA5" s="127"/>
      <c r="AIB5" s="127"/>
      <c r="AIC5" s="127"/>
      <c r="AID5" s="127"/>
      <c r="AIE5" s="127"/>
      <c r="AIF5" s="127"/>
      <c r="AIG5" s="127"/>
      <c r="AIH5" s="127"/>
      <c r="AII5" s="127"/>
      <c r="AIJ5" s="127"/>
      <c r="AIK5" s="127"/>
      <c r="AIL5" s="127"/>
      <c r="AIM5" s="127"/>
      <c r="AIN5" s="127"/>
      <c r="AIO5" s="127"/>
      <c r="AIP5" s="127"/>
      <c r="AIQ5" s="127"/>
      <c r="AIR5" s="127"/>
      <c r="AIS5" s="127"/>
      <c r="AIT5" s="127"/>
      <c r="AIU5" s="127"/>
      <c r="AIV5" s="127"/>
      <c r="AIW5" s="127"/>
      <c r="AIX5" s="127"/>
      <c r="AIY5" s="127"/>
      <c r="AIZ5" s="127"/>
      <c r="AJA5" s="127"/>
      <c r="AJB5" s="127"/>
      <c r="AJC5" s="127"/>
      <c r="AJD5" s="127"/>
      <c r="AJE5" s="127"/>
      <c r="AJF5" s="127"/>
      <c r="AJG5" s="127"/>
      <c r="AJH5" s="127"/>
      <c r="AJI5" s="127"/>
      <c r="AJJ5" s="127"/>
      <c r="AJK5" s="127"/>
      <c r="AJL5" s="127"/>
      <c r="AJM5" s="127"/>
      <c r="AJN5" s="127"/>
      <c r="AJO5" s="127"/>
      <c r="AJP5" s="127"/>
      <c r="AJQ5" s="127"/>
      <c r="AJR5" s="127"/>
      <c r="AJS5" s="127"/>
      <c r="AJT5" s="127"/>
      <c r="AJU5" s="127"/>
      <c r="AJV5" s="127"/>
      <c r="AJW5" s="127"/>
      <c r="AJX5" s="127"/>
      <c r="AJY5" s="127"/>
      <c r="AJZ5" s="127"/>
      <c r="AKA5" s="127"/>
      <c r="AKB5" s="127"/>
      <c r="AKC5" s="127"/>
      <c r="AKD5" s="127"/>
      <c r="AKE5" s="127"/>
      <c r="AKF5" s="127"/>
      <c r="AKG5" s="127"/>
      <c r="AKH5" s="127"/>
      <c r="AKI5" s="127"/>
      <c r="AKJ5" s="127"/>
      <c r="AKK5" s="127"/>
      <c r="AKL5" s="127"/>
      <c r="AKM5" s="127"/>
      <c r="AKN5" s="127"/>
      <c r="AKO5" s="127"/>
      <c r="AKP5" s="127"/>
      <c r="AKQ5" s="127"/>
      <c r="AKR5" s="127"/>
      <c r="AKS5" s="127"/>
      <c r="AKT5" s="127"/>
      <c r="AKU5" s="127"/>
      <c r="AKV5" s="127"/>
      <c r="AKW5" s="127"/>
    </row>
    <row r="6" spans="1:996" s="128" customFormat="1" ht="15.75" x14ac:dyDescent="0.25">
      <c r="A6" s="55" t="s">
        <v>102</v>
      </c>
      <c r="B6" s="57">
        <f t="shared" si="0"/>
        <v>3385.9548456502926</v>
      </c>
      <c r="C6" s="57">
        <v>907.76979398819572</v>
      </c>
      <c r="D6" s="57">
        <v>809.32602779232195</v>
      </c>
      <c r="E6" s="57">
        <v>1074.4971954626844</v>
      </c>
      <c r="F6" s="57">
        <v>594.36182840709034</v>
      </c>
      <c r="G6" s="57">
        <v>0</v>
      </c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  <c r="IW6" s="127"/>
      <c r="IX6" s="127"/>
      <c r="IY6" s="127"/>
      <c r="IZ6" s="127"/>
      <c r="JA6" s="127"/>
      <c r="JB6" s="127"/>
      <c r="JC6" s="127"/>
      <c r="JD6" s="127"/>
      <c r="JE6" s="127"/>
      <c r="JF6" s="127"/>
      <c r="JG6" s="127"/>
      <c r="JH6" s="127"/>
      <c r="JI6" s="127"/>
      <c r="JJ6" s="127"/>
      <c r="JK6" s="127"/>
      <c r="JL6" s="127"/>
      <c r="JM6" s="127"/>
      <c r="JN6" s="127"/>
      <c r="JO6" s="127"/>
      <c r="JP6" s="127"/>
      <c r="JQ6" s="127"/>
      <c r="JR6" s="127"/>
      <c r="JS6" s="127"/>
      <c r="JT6" s="127"/>
      <c r="JU6" s="127"/>
      <c r="JV6" s="127"/>
      <c r="JW6" s="127"/>
      <c r="JX6" s="127"/>
      <c r="JY6" s="127"/>
      <c r="JZ6" s="127"/>
      <c r="KA6" s="127"/>
      <c r="KB6" s="127"/>
      <c r="KC6" s="127"/>
      <c r="KD6" s="127"/>
      <c r="KE6" s="127"/>
      <c r="KF6" s="127"/>
      <c r="KG6" s="127"/>
      <c r="KH6" s="127"/>
      <c r="KI6" s="127"/>
      <c r="KJ6" s="127"/>
      <c r="KK6" s="127"/>
      <c r="KL6" s="127"/>
      <c r="KM6" s="127"/>
      <c r="KN6" s="127"/>
      <c r="KO6" s="127"/>
      <c r="KP6" s="127"/>
      <c r="KQ6" s="127"/>
      <c r="KR6" s="127"/>
      <c r="KS6" s="127"/>
      <c r="KT6" s="127"/>
      <c r="KU6" s="127"/>
      <c r="KV6" s="127"/>
      <c r="KW6" s="127"/>
      <c r="KX6" s="127"/>
      <c r="KY6" s="127"/>
      <c r="KZ6" s="127"/>
      <c r="LA6" s="127"/>
      <c r="LB6" s="127"/>
      <c r="LC6" s="127"/>
      <c r="LD6" s="127"/>
      <c r="LE6" s="127"/>
      <c r="LF6" s="127"/>
      <c r="LG6" s="127"/>
      <c r="LH6" s="127"/>
      <c r="LI6" s="127"/>
      <c r="LJ6" s="127"/>
      <c r="LK6" s="127"/>
      <c r="LL6" s="127"/>
      <c r="LM6" s="127"/>
      <c r="LN6" s="127"/>
      <c r="LO6" s="127"/>
      <c r="LP6" s="127"/>
      <c r="LQ6" s="127"/>
      <c r="LR6" s="127"/>
      <c r="LS6" s="127"/>
      <c r="LT6" s="127"/>
      <c r="LU6" s="127"/>
      <c r="LV6" s="127"/>
      <c r="LW6" s="127"/>
      <c r="LX6" s="127"/>
      <c r="LY6" s="127"/>
      <c r="LZ6" s="127"/>
      <c r="MA6" s="127"/>
      <c r="MB6" s="127"/>
      <c r="MC6" s="127"/>
      <c r="MD6" s="127"/>
      <c r="ME6" s="127"/>
      <c r="MF6" s="127"/>
      <c r="MG6" s="127"/>
      <c r="MH6" s="127"/>
      <c r="MI6" s="127"/>
      <c r="MJ6" s="127"/>
      <c r="MK6" s="127"/>
      <c r="ML6" s="127"/>
      <c r="MM6" s="127"/>
      <c r="MN6" s="127"/>
      <c r="MO6" s="127"/>
      <c r="MP6" s="127"/>
      <c r="MQ6" s="127"/>
      <c r="MR6" s="127"/>
      <c r="MS6" s="127"/>
      <c r="MT6" s="127"/>
      <c r="MU6" s="127"/>
      <c r="MV6" s="127"/>
      <c r="MW6" s="127"/>
      <c r="MX6" s="127"/>
      <c r="MY6" s="127"/>
      <c r="MZ6" s="127"/>
      <c r="NA6" s="127"/>
      <c r="NB6" s="127"/>
      <c r="NC6" s="127"/>
      <c r="ND6" s="127"/>
      <c r="NE6" s="127"/>
      <c r="NF6" s="127"/>
      <c r="NG6" s="127"/>
      <c r="NH6" s="127"/>
      <c r="NI6" s="127"/>
      <c r="NJ6" s="127"/>
      <c r="NK6" s="127"/>
      <c r="NL6" s="127"/>
      <c r="NM6" s="127"/>
      <c r="NN6" s="127"/>
      <c r="NO6" s="127"/>
      <c r="NP6" s="127"/>
      <c r="NQ6" s="127"/>
      <c r="NR6" s="127"/>
      <c r="NS6" s="127"/>
      <c r="NT6" s="127"/>
      <c r="NU6" s="127"/>
      <c r="NV6" s="127"/>
      <c r="NW6" s="127"/>
      <c r="NX6" s="127"/>
      <c r="NY6" s="127"/>
      <c r="NZ6" s="127"/>
      <c r="OA6" s="127"/>
      <c r="OB6" s="127"/>
      <c r="OC6" s="127"/>
      <c r="OD6" s="127"/>
      <c r="OE6" s="127"/>
      <c r="OF6" s="127"/>
      <c r="OG6" s="127"/>
      <c r="OH6" s="127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27"/>
      <c r="PH6" s="127"/>
      <c r="PI6" s="127"/>
      <c r="PJ6" s="127"/>
      <c r="PK6" s="127"/>
      <c r="PL6" s="127"/>
      <c r="PM6" s="127"/>
      <c r="PN6" s="127"/>
      <c r="PO6" s="127"/>
      <c r="PP6" s="127"/>
      <c r="PQ6" s="127"/>
      <c r="PR6" s="127"/>
      <c r="PS6" s="127"/>
      <c r="PT6" s="127"/>
      <c r="PU6" s="127"/>
      <c r="PV6" s="127"/>
      <c r="PW6" s="127"/>
      <c r="PX6" s="127"/>
      <c r="PY6" s="127"/>
      <c r="PZ6" s="127"/>
      <c r="QA6" s="127"/>
      <c r="QB6" s="127"/>
      <c r="QC6" s="127"/>
      <c r="QD6" s="127"/>
      <c r="QE6" s="127"/>
      <c r="QF6" s="127"/>
      <c r="QG6" s="127"/>
      <c r="QH6" s="127"/>
      <c r="QI6" s="127"/>
      <c r="QJ6" s="127"/>
      <c r="QK6" s="127"/>
      <c r="QL6" s="127"/>
      <c r="QM6" s="127"/>
      <c r="QN6" s="127"/>
      <c r="QO6" s="127"/>
      <c r="QP6" s="127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27"/>
      <c r="SN6" s="127"/>
      <c r="SO6" s="127"/>
      <c r="SP6" s="127"/>
      <c r="SQ6" s="127"/>
      <c r="SR6" s="127"/>
      <c r="SS6" s="127"/>
      <c r="ST6" s="127"/>
      <c r="SU6" s="127"/>
      <c r="SV6" s="127"/>
      <c r="SW6" s="127"/>
      <c r="SX6" s="127"/>
      <c r="SY6" s="127"/>
      <c r="SZ6" s="127"/>
      <c r="TA6" s="127"/>
      <c r="TB6" s="127"/>
      <c r="TC6" s="127"/>
      <c r="TD6" s="127"/>
      <c r="TE6" s="127"/>
      <c r="TF6" s="127"/>
      <c r="TG6" s="127"/>
      <c r="TH6" s="127"/>
      <c r="TI6" s="127"/>
      <c r="TJ6" s="127"/>
      <c r="TK6" s="127"/>
      <c r="TL6" s="127"/>
      <c r="TM6" s="127"/>
      <c r="TN6" s="127"/>
      <c r="TO6" s="127"/>
      <c r="TP6" s="127"/>
      <c r="TQ6" s="127"/>
      <c r="TR6" s="127"/>
      <c r="TS6" s="127"/>
      <c r="TT6" s="127"/>
      <c r="TU6" s="127"/>
      <c r="TV6" s="127"/>
      <c r="TW6" s="127"/>
      <c r="TX6" s="127"/>
      <c r="TY6" s="127"/>
      <c r="TZ6" s="127"/>
      <c r="UA6" s="127"/>
      <c r="UB6" s="127"/>
      <c r="UC6" s="127"/>
      <c r="UD6" s="127"/>
      <c r="UE6" s="127"/>
      <c r="UF6" s="127"/>
      <c r="UG6" s="127"/>
      <c r="UH6" s="127"/>
      <c r="UI6" s="127"/>
      <c r="UJ6" s="127"/>
      <c r="UK6" s="127"/>
      <c r="UL6" s="127"/>
      <c r="UM6" s="127"/>
      <c r="UN6" s="127"/>
      <c r="UO6" s="127"/>
      <c r="UP6" s="127"/>
      <c r="UQ6" s="127"/>
      <c r="UR6" s="127"/>
      <c r="US6" s="127"/>
      <c r="UT6" s="127"/>
      <c r="UU6" s="127"/>
      <c r="UV6" s="127"/>
      <c r="UW6" s="127"/>
      <c r="UX6" s="127"/>
      <c r="UY6" s="127"/>
      <c r="UZ6" s="127"/>
      <c r="VA6" s="127"/>
      <c r="VB6" s="127"/>
      <c r="VC6" s="127"/>
      <c r="VD6" s="127"/>
      <c r="VE6" s="127"/>
      <c r="VF6" s="127"/>
      <c r="VG6" s="127"/>
      <c r="VH6" s="127"/>
      <c r="VI6" s="127"/>
      <c r="VJ6" s="127"/>
      <c r="VK6" s="127"/>
      <c r="VL6" s="127"/>
      <c r="VM6" s="127"/>
      <c r="VN6" s="127"/>
      <c r="VO6" s="127"/>
      <c r="VP6" s="127"/>
      <c r="VQ6" s="127"/>
      <c r="VR6" s="127"/>
      <c r="VS6" s="127"/>
      <c r="VT6" s="127"/>
      <c r="VU6" s="127"/>
      <c r="VV6" s="127"/>
      <c r="VW6" s="127"/>
      <c r="VX6" s="127"/>
      <c r="VY6" s="127"/>
      <c r="VZ6" s="127"/>
      <c r="WA6" s="127"/>
      <c r="WB6" s="127"/>
      <c r="WC6" s="127"/>
      <c r="WD6" s="127"/>
      <c r="WE6" s="127"/>
      <c r="WF6" s="127"/>
      <c r="WG6" s="127"/>
      <c r="WH6" s="127"/>
      <c r="WI6" s="127"/>
      <c r="WJ6" s="127"/>
      <c r="WK6" s="127"/>
      <c r="WL6" s="127"/>
      <c r="WM6" s="127"/>
      <c r="WN6" s="127"/>
      <c r="WO6" s="127"/>
      <c r="WP6" s="127"/>
      <c r="WQ6" s="127"/>
      <c r="WR6" s="127"/>
      <c r="WS6" s="127"/>
      <c r="WT6" s="127"/>
      <c r="WU6" s="127"/>
      <c r="WV6" s="127"/>
      <c r="WW6" s="127"/>
      <c r="WX6" s="127"/>
      <c r="WY6" s="127"/>
      <c r="WZ6" s="127"/>
      <c r="XA6" s="127"/>
      <c r="XB6" s="127"/>
      <c r="XC6" s="127"/>
      <c r="XD6" s="127"/>
      <c r="XE6" s="127"/>
      <c r="XF6" s="127"/>
      <c r="XG6" s="127"/>
      <c r="XH6" s="127"/>
      <c r="XI6" s="127"/>
      <c r="XJ6" s="127"/>
      <c r="XK6" s="127"/>
      <c r="XL6" s="127"/>
      <c r="XM6" s="127"/>
      <c r="XN6" s="127"/>
      <c r="XO6" s="127"/>
      <c r="XP6" s="127"/>
      <c r="XQ6" s="127"/>
      <c r="XR6" s="127"/>
      <c r="XS6" s="127"/>
      <c r="XT6" s="127"/>
      <c r="XU6" s="127"/>
      <c r="XV6" s="127"/>
      <c r="XW6" s="127"/>
      <c r="XX6" s="127"/>
      <c r="XY6" s="127"/>
      <c r="XZ6" s="127"/>
      <c r="YA6" s="127"/>
      <c r="YB6" s="127"/>
      <c r="YC6" s="127"/>
      <c r="YD6" s="127"/>
      <c r="YE6" s="127"/>
      <c r="YF6" s="127"/>
      <c r="YG6" s="127"/>
      <c r="YH6" s="127"/>
      <c r="YI6" s="127"/>
      <c r="YJ6" s="127"/>
      <c r="YK6" s="127"/>
      <c r="YL6" s="127"/>
      <c r="YM6" s="127"/>
      <c r="YN6" s="127"/>
      <c r="YO6" s="127"/>
      <c r="YP6" s="127"/>
      <c r="YQ6" s="127"/>
      <c r="YR6" s="127"/>
      <c r="YS6" s="127"/>
      <c r="YT6" s="127"/>
      <c r="YU6" s="127"/>
      <c r="YV6" s="127"/>
      <c r="YW6" s="127"/>
      <c r="YX6" s="127"/>
      <c r="YY6" s="127"/>
      <c r="YZ6" s="127"/>
      <c r="ZA6" s="127"/>
      <c r="ZB6" s="127"/>
      <c r="ZC6" s="127"/>
      <c r="ZD6" s="127"/>
      <c r="ZE6" s="127"/>
      <c r="ZF6" s="127"/>
      <c r="ZG6" s="127"/>
      <c r="ZH6" s="127"/>
      <c r="ZI6" s="127"/>
      <c r="ZJ6" s="127"/>
      <c r="ZK6" s="127"/>
      <c r="ZL6" s="127"/>
      <c r="ZM6" s="127"/>
      <c r="ZN6" s="127"/>
      <c r="ZO6" s="127"/>
      <c r="ZP6" s="127"/>
      <c r="ZQ6" s="127"/>
      <c r="ZR6" s="127"/>
      <c r="ZS6" s="127"/>
      <c r="ZT6" s="127"/>
      <c r="ZU6" s="127"/>
      <c r="ZV6" s="127"/>
      <c r="ZW6" s="127"/>
      <c r="ZX6" s="127"/>
      <c r="ZY6" s="127"/>
      <c r="ZZ6" s="127"/>
      <c r="AAA6" s="127"/>
      <c r="AAB6" s="127"/>
      <c r="AAC6" s="127"/>
      <c r="AAD6" s="127"/>
      <c r="AAE6" s="127"/>
      <c r="AAF6" s="127"/>
      <c r="AAG6" s="127"/>
      <c r="AAH6" s="127"/>
      <c r="AAI6" s="127"/>
      <c r="AAJ6" s="127"/>
      <c r="AAK6" s="127"/>
      <c r="AAL6" s="127"/>
      <c r="AAM6" s="127"/>
      <c r="AAN6" s="127"/>
      <c r="AAO6" s="127"/>
      <c r="AAP6" s="127"/>
      <c r="AAQ6" s="127"/>
      <c r="AAR6" s="127"/>
      <c r="AAS6" s="127"/>
      <c r="AAT6" s="127"/>
      <c r="AAU6" s="127"/>
      <c r="AAV6" s="127"/>
      <c r="AAW6" s="127"/>
      <c r="AAX6" s="127"/>
      <c r="AAY6" s="127"/>
      <c r="AAZ6" s="127"/>
      <c r="ABA6" s="127"/>
      <c r="ABB6" s="127"/>
      <c r="ABC6" s="127"/>
      <c r="ABD6" s="127"/>
      <c r="ABE6" s="127"/>
      <c r="ABF6" s="127"/>
      <c r="ABG6" s="127"/>
      <c r="ABH6" s="127"/>
      <c r="ABI6" s="127"/>
      <c r="ABJ6" s="127"/>
      <c r="ABK6" s="127"/>
      <c r="ABL6" s="127"/>
      <c r="ABM6" s="127"/>
      <c r="ABN6" s="127"/>
      <c r="ABO6" s="127"/>
      <c r="ABP6" s="127"/>
      <c r="ABQ6" s="127"/>
      <c r="ABR6" s="127"/>
      <c r="ABS6" s="127"/>
      <c r="ABT6" s="127"/>
      <c r="ABU6" s="127"/>
      <c r="ABV6" s="127"/>
      <c r="ABW6" s="127"/>
      <c r="ABX6" s="127"/>
      <c r="ABY6" s="127"/>
      <c r="ABZ6" s="127"/>
      <c r="ACA6" s="127"/>
      <c r="ACB6" s="127"/>
      <c r="ACC6" s="127"/>
      <c r="ACD6" s="127"/>
      <c r="ACE6" s="127"/>
      <c r="ACF6" s="127"/>
      <c r="ACG6" s="127"/>
      <c r="ACH6" s="127"/>
      <c r="ACI6" s="127"/>
      <c r="ACJ6" s="127"/>
      <c r="ACK6" s="127"/>
      <c r="ACL6" s="127"/>
      <c r="ACM6" s="127"/>
      <c r="ACN6" s="127"/>
      <c r="ACO6" s="127"/>
      <c r="ACP6" s="127"/>
      <c r="ACQ6" s="127"/>
      <c r="ACR6" s="127"/>
      <c r="ACS6" s="127"/>
      <c r="ACT6" s="127"/>
      <c r="ACU6" s="127"/>
      <c r="ACV6" s="127"/>
      <c r="ACW6" s="127"/>
      <c r="ACX6" s="127"/>
      <c r="ACY6" s="127"/>
      <c r="ACZ6" s="127"/>
      <c r="ADA6" s="127"/>
      <c r="ADB6" s="127"/>
      <c r="ADC6" s="127"/>
      <c r="ADD6" s="127"/>
      <c r="ADE6" s="127"/>
      <c r="ADF6" s="127"/>
      <c r="ADG6" s="127"/>
      <c r="ADH6" s="127"/>
      <c r="ADI6" s="127"/>
      <c r="ADJ6" s="127"/>
      <c r="ADK6" s="127"/>
      <c r="ADL6" s="127"/>
      <c r="ADM6" s="127"/>
      <c r="ADN6" s="127"/>
      <c r="ADO6" s="127"/>
      <c r="ADP6" s="127"/>
      <c r="ADQ6" s="127"/>
      <c r="ADR6" s="127"/>
      <c r="ADS6" s="127"/>
      <c r="ADT6" s="127"/>
      <c r="ADU6" s="127"/>
      <c r="ADV6" s="127"/>
      <c r="ADW6" s="127"/>
      <c r="ADX6" s="127"/>
      <c r="ADY6" s="127"/>
      <c r="ADZ6" s="127"/>
      <c r="AEA6" s="127"/>
      <c r="AEB6" s="127"/>
      <c r="AEC6" s="127"/>
      <c r="AED6" s="127"/>
      <c r="AEE6" s="127"/>
      <c r="AEF6" s="127"/>
      <c r="AEG6" s="127"/>
      <c r="AEH6" s="127"/>
      <c r="AEI6" s="127"/>
      <c r="AEJ6" s="127"/>
      <c r="AEK6" s="127"/>
      <c r="AEL6" s="127"/>
      <c r="AEM6" s="127"/>
      <c r="AEN6" s="127"/>
      <c r="AEO6" s="127"/>
      <c r="AEP6" s="127"/>
      <c r="AEQ6" s="127"/>
      <c r="AER6" s="127"/>
      <c r="AES6" s="127"/>
      <c r="AET6" s="127"/>
      <c r="AEU6" s="127"/>
      <c r="AEV6" s="127"/>
      <c r="AEW6" s="127"/>
      <c r="AEX6" s="127"/>
      <c r="AEY6" s="127"/>
      <c r="AEZ6" s="127"/>
      <c r="AFA6" s="127"/>
      <c r="AFB6" s="127"/>
      <c r="AFC6" s="127"/>
      <c r="AFD6" s="127"/>
      <c r="AFE6" s="127"/>
      <c r="AFF6" s="127"/>
      <c r="AFG6" s="127"/>
      <c r="AFH6" s="127"/>
      <c r="AFI6" s="127"/>
      <c r="AFJ6" s="127"/>
      <c r="AFK6" s="127"/>
      <c r="AFL6" s="127"/>
      <c r="AFM6" s="127"/>
      <c r="AFN6" s="127"/>
      <c r="AFO6" s="127"/>
      <c r="AFP6" s="127"/>
      <c r="AFQ6" s="127"/>
      <c r="AFR6" s="127"/>
      <c r="AFS6" s="127"/>
      <c r="AFT6" s="127"/>
      <c r="AFU6" s="127"/>
      <c r="AFV6" s="127"/>
      <c r="AFW6" s="127"/>
      <c r="AFX6" s="127"/>
      <c r="AFY6" s="127"/>
      <c r="AFZ6" s="127"/>
      <c r="AGA6" s="127"/>
      <c r="AGB6" s="127"/>
      <c r="AGC6" s="127"/>
      <c r="AGD6" s="127"/>
      <c r="AGE6" s="127"/>
      <c r="AGF6" s="127"/>
      <c r="AGG6" s="127"/>
      <c r="AGH6" s="127"/>
      <c r="AGI6" s="127"/>
      <c r="AGJ6" s="127"/>
      <c r="AGK6" s="127"/>
      <c r="AGL6" s="127"/>
      <c r="AGM6" s="127"/>
      <c r="AGN6" s="127"/>
      <c r="AGO6" s="127"/>
      <c r="AGP6" s="127"/>
      <c r="AGQ6" s="127"/>
      <c r="AGR6" s="127"/>
      <c r="AGS6" s="127"/>
      <c r="AGT6" s="127"/>
      <c r="AGU6" s="127"/>
      <c r="AGV6" s="127"/>
      <c r="AGW6" s="127"/>
      <c r="AGX6" s="127"/>
      <c r="AGY6" s="127"/>
      <c r="AGZ6" s="127"/>
      <c r="AHA6" s="127"/>
      <c r="AHB6" s="127"/>
      <c r="AHC6" s="127"/>
      <c r="AHD6" s="127"/>
      <c r="AHE6" s="127"/>
      <c r="AHF6" s="127"/>
      <c r="AHG6" s="127"/>
      <c r="AHH6" s="127"/>
      <c r="AHI6" s="127"/>
      <c r="AHJ6" s="127"/>
      <c r="AHK6" s="127"/>
      <c r="AHL6" s="127"/>
      <c r="AHM6" s="127"/>
      <c r="AHN6" s="127"/>
      <c r="AHO6" s="127"/>
      <c r="AHP6" s="127"/>
      <c r="AHQ6" s="127"/>
      <c r="AHR6" s="127"/>
      <c r="AHS6" s="127"/>
      <c r="AHT6" s="127"/>
      <c r="AHU6" s="127"/>
      <c r="AHV6" s="127"/>
      <c r="AHW6" s="127"/>
      <c r="AHX6" s="127"/>
      <c r="AHY6" s="127"/>
      <c r="AHZ6" s="127"/>
      <c r="AIA6" s="127"/>
      <c r="AIB6" s="127"/>
      <c r="AIC6" s="127"/>
      <c r="AID6" s="127"/>
      <c r="AIE6" s="127"/>
      <c r="AIF6" s="127"/>
      <c r="AIG6" s="127"/>
      <c r="AIH6" s="127"/>
      <c r="AII6" s="127"/>
      <c r="AIJ6" s="127"/>
      <c r="AIK6" s="127"/>
      <c r="AIL6" s="127"/>
      <c r="AIM6" s="127"/>
      <c r="AIN6" s="127"/>
      <c r="AIO6" s="127"/>
      <c r="AIP6" s="127"/>
      <c r="AIQ6" s="127"/>
      <c r="AIR6" s="127"/>
      <c r="AIS6" s="127"/>
      <c r="AIT6" s="127"/>
      <c r="AIU6" s="127"/>
      <c r="AIV6" s="127"/>
      <c r="AIW6" s="127"/>
      <c r="AIX6" s="127"/>
      <c r="AIY6" s="127"/>
      <c r="AIZ6" s="127"/>
      <c r="AJA6" s="127"/>
      <c r="AJB6" s="127"/>
      <c r="AJC6" s="127"/>
      <c r="AJD6" s="127"/>
      <c r="AJE6" s="127"/>
      <c r="AJF6" s="127"/>
      <c r="AJG6" s="127"/>
      <c r="AJH6" s="127"/>
      <c r="AJI6" s="127"/>
      <c r="AJJ6" s="127"/>
      <c r="AJK6" s="127"/>
      <c r="AJL6" s="127"/>
      <c r="AJM6" s="127"/>
      <c r="AJN6" s="127"/>
      <c r="AJO6" s="127"/>
      <c r="AJP6" s="127"/>
      <c r="AJQ6" s="127"/>
      <c r="AJR6" s="127"/>
      <c r="AJS6" s="127"/>
      <c r="AJT6" s="127"/>
      <c r="AJU6" s="127"/>
      <c r="AJV6" s="127"/>
      <c r="AJW6" s="127"/>
      <c r="AJX6" s="127"/>
      <c r="AJY6" s="127"/>
      <c r="AJZ6" s="127"/>
      <c r="AKA6" s="127"/>
      <c r="AKB6" s="127"/>
      <c r="AKC6" s="127"/>
      <c r="AKD6" s="127"/>
      <c r="AKE6" s="127"/>
      <c r="AKF6" s="127"/>
      <c r="AKG6" s="127"/>
      <c r="AKH6" s="127"/>
      <c r="AKI6" s="127"/>
      <c r="AKJ6" s="127"/>
      <c r="AKK6" s="127"/>
      <c r="AKL6" s="127"/>
      <c r="AKM6" s="127"/>
      <c r="AKN6" s="127"/>
      <c r="AKO6" s="127"/>
      <c r="AKP6" s="127"/>
      <c r="AKQ6" s="127"/>
      <c r="AKR6" s="127"/>
      <c r="AKS6" s="127"/>
      <c r="AKT6" s="127"/>
      <c r="AKU6" s="127"/>
      <c r="AKV6" s="127"/>
      <c r="AKW6" s="127"/>
    </row>
    <row r="7" spans="1:996" s="128" customFormat="1" ht="15.75" x14ac:dyDescent="0.25">
      <c r="A7" s="55" t="s">
        <v>103</v>
      </c>
      <c r="B7" s="57">
        <f t="shared" si="0"/>
        <v>25214.344931747528</v>
      </c>
      <c r="C7" s="57">
        <v>6420.7431833169967</v>
      </c>
      <c r="D7" s="57">
        <v>7700.5427644533229</v>
      </c>
      <c r="E7" s="57">
        <v>6311.8219153250448</v>
      </c>
      <c r="F7" s="57">
        <v>2937.3755188718305</v>
      </c>
      <c r="G7" s="57">
        <v>1843.8615497803326</v>
      </c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27"/>
      <c r="SN7" s="127"/>
      <c r="SO7" s="127"/>
      <c r="SP7" s="127"/>
      <c r="SQ7" s="127"/>
      <c r="SR7" s="127"/>
      <c r="SS7" s="127"/>
      <c r="ST7" s="127"/>
      <c r="SU7" s="127"/>
      <c r="SV7" s="127"/>
      <c r="SW7" s="127"/>
      <c r="SX7" s="127"/>
      <c r="SY7" s="127"/>
      <c r="SZ7" s="127"/>
      <c r="TA7" s="127"/>
      <c r="TB7" s="127"/>
      <c r="TC7" s="127"/>
      <c r="TD7" s="127"/>
      <c r="TE7" s="127"/>
      <c r="TF7" s="127"/>
      <c r="TG7" s="127"/>
      <c r="TH7" s="127"/>
      <c r="TI7" s="127"/>
      <c r="TJ7" s="127"/>
      <c r="TK7" s="127"/>
      <c r="TL7" s="127"/>
      <c r="TM7" s="127"/>
      <c r="TN7" s="127"/>
      <c r="TO7" s="127"/>
      <c r="TP7" s="127"/>
      <c r="TQ7" s="127"/>
      <c r="TR7" s="127"/>
      <c r="TS7" s="127"/>
      <c r="TT7" s="127"/>
      <c r="TU7" s="127"/>
      <c r="TV7" s="127"/>
      <c r="TW7" s="127"/>
      <c r="TX7" s="127"/>
      <c r="TY7" s="127"/>
      <c r="TZ7" s="127"/>
      <c r="UA7" s="127"/>
      <c r="UB7" s="127"/>
      <c r="UC7" s="127"/>
      <c r="UD7" s="127"/>
      <c r="UE7" s="127"/>
      <c r="UF7" s="127"/>
      <c r="UG7" s="127"/>
      <c r="UH7" s="127"/>
      <c r="UI7" s="127"/>
      <c r="UJ7" s="127"/>
      <c r="UK7" s="127"/>
      <c r="UL7" s="127"/>
      <c r="UM7" s="127"/>
      <c r="UN7" s="127"/>
      <c r="UO7" s="127"/>
      <c r="UP7" s="127"/>
      <c r="UQ7" s="127"/>
      <c r="UR7" s="127"/>
      <c r="US7" s="127"/>
      <c r="UT7" s="127"/>
      <c r="UU7" s="127"/>
      <c r="UV7" s="127"/>
      <c r="UW7" s="127"/>
      <c r="UX7" s="127"/>
      <c r="UY7" s="127"/>
      <c r="UZ7" s="127"/>
      <c r="VA7" s="127"/>
      <c r="VB7" s="127"/>
      <c r="VC7" s="127"/>
      <c r="VD7" s="127"/>
      <c r="VE7" s="127"/>
      <c r="VF7" s="127"/>
      <c r="VG7" s="127"/>
      <c r="VH7" s="127"/>
      <c r="VI7" s="127"/>
      <c r="VJ7" s="127"/>
      <c r="VK7" s="127"/>
      <c r="VL7" s="127"/>
      <c r="VM7" s="127"/>
      <c r="VN7" s="127"/>
      <c r="VO7" s="127"/>
      <c r="VP7" s="127"/>
      <c r="VQ7" s="127"/>
      <c r="VR7" s="127"/>
      <c r="VS7" s="127"/>
      <c r="VT7" s="127"/>
      <c r="VU7" s="127"/>
      <c r="VV7" s="127"/>
      <c r="VW7" s="127"/>
      <c r="VX7" s="127"/>
      <c r="VY7" s="127"/>
      <c r="VZ7" s="127"/>
      <c r="WA7" s="127"/>
      <c r="WB7" s="127"/>
      <c r="WC7" s="127"/>
      <c r="WD7" s="127"/>
      <c r="WE7" s="127"/>
      <c r="WF7" s="127"/>
      <c r="WG7" s="127"/>
      <c r="WH7" s="127"/>
      <c r="WI7" s="127"/>
      <c r="WJ7" s="127"/>
      <c r="WK7" s="127"/>
      <c r="WL7" s="127"/>
      <c r="WM7" s="127"/>
      <c r="WN7" s="127"/>
      <c r="WO7" s="127"/>
      <c r="WP7" s="127"/>
      <c r="WQ7" s="127"/>
      <c r="WR7" s="127"/>
      <c r="WS7" s="127"/>
      <c r="WT7" s="127"/>
      <c r="WU7" s="127"/>
      <c r="WV7" s="127"/>
      <c r="WW7" s="127"/>
      <c r="WX7" s="127"/>
      <c r="WY7" s="127"/>
      <c r="WZ7" s="127"/>
      <c r="XA7" s="127"/>
      <c r="XB7" s="127"/>
      <c r="XC7" s="127"/>
      <c r="XD7" s="127"/>
      <c r="XE7" s="127"/>
      <c r="XF7" s="127"/>
      <c r="XG7" s="127"/>
      <c r="XH7" s="127"/>
      <c r="XI7" s="127"/>
      <c r="XJ7" s="127"/>
      <c r="XK7" s="127"/>
      <c r="XL7" s="127"/>
      <c r="XM7" s="127"/>
      <c r="XN7" s="127"/>
      <c r="XO7" s="127"/>
      <c r="XP7" s="127"/>
      <c r="XQ7" s="127"/>
      <c r="XR7" s="127"/>
      <c r="XS7" s="127"/>
      <c r="XT7" s="127"/>
      <c r="XU7" s="127"/>
      <c r="XV7" s="127"/>
      <c r="XW7" s="127"/>
      <c r="XX7" s="127"/>
      <c r="XY7" s="127"/>
      <c r="XZ7" s="127"/>
      <c r="YA7" s="127"/>
      <c r="YB7" s="127"/>
      <c r="YC7" s="127"/>
      <c r="YD7" s="127"/>
      <c r="YE7" s="127"/>
      <c r="YF7" s="127"/>
      <c r="YG7" s="127"/>
      <c r="YH7" s="127"/>
      <c r="YI7" s="127"/>
      <c r="YJ7" s="127"/>
      <c r="YK7" s="127"/>
      <c r="YL7" s="127"/>
      <c r="YM7" s="127"/>
      <c r="YN7" s="127"/>
      <c r="YO7" s="127"/>
      <c r="YP7" s="127"/>
      <c r="YQ7" s="127"/>
      <c r="YR7" s="127"/>
      <c r="YS7" s="127"/>
      <c r="YT7" s="127"/>
      <c r="YU7" s="127"/>
      <c r="YV7" s="127"/>
      <c r="YW7" s="127"/>
      <c r="YX7" s="127"/>
      <c r="YY7" s="127"/>
      <c r="YZ7" s="127"/>
      <c r="ZA7" s="127"/>
      <c r="ZB7" s="127"/>
      <c r="ZC7" s="127"/>
      <c r="ZD7" s="127"/>
      <c r="ZE7" s="127"/>
      <c r="ZF7" s="127"/>
      <c r="ZG7" s="127"/>
      <c r="ZH7" s="127"/>
      <c r="ZI7" s="127"/>
      <c r="ZJ7" s="127"/>
      <c r="ZK7" s="127"/>
      <c r="ZL7" s="127"/>
      <c r="ZM7" s="127"/>
      <c r="ZN7" s="127"/>
      <c r="ZO7" s="127"/>
      <c r="ZP7" s="127"/>
      <c r="ZQ7" s="127"/>
      <c r="ZR7" s="127"/>
      <c r="ZS7" s="127"/>
      <c r="ZT7" s="127"/>
      <c r="ZU7" s="127"/>
      <c r="ZV7" s="127"/>
      <c r="ZW7" s="127"/>
      <c r="ZX7" s="127"/>
      <c r="ZY7" s="127"/>
      <c r="ZZ7" s="127"/>
      <c r="AAA7" s="127"/>
      <c r="AAB7" s="127"/>
      <c r="AAC7" s="127"/>
      <c r="AAD7" s="127"/>
      <c r="AAE7" s="127"/>
      <c r="AAF7" s="127"/>
      <c r="AAG7" s="127"/>
      <c r="AAH7" s="127"/>
      <c r="AAI7" s="127"/>
      <c r="AAJ7" s="127"/>
      <c r="AAK7" s="127"/>
      <c r="AAL7" s="127"/>
      <c r="AAM7" s="127"/>
      <c r="AAN7" s="127"/>
      <c r="AAO7" s="127"/>
      <c r="AAP7" s="127"/>
      <c r="AAQ7" s="127"/>
      <c r="AAR7" s="127"/>
      <c r="AAS7" s="127"/>
      <c r="AAT7" s="127"/>
      <c r="AAU7" s="127"/>
      <c r="AAV7" s="127"/>
      <c r="AAW7" s="127"/>
      <c r="AAX7" s="127"/>
      <c r="AAY7" s="127"/>
      <c r="AAZ7" s="127"/>
      <c r="ABA7" s="127"/>
      <c r="ABB7" s="127"/>
      <c r="ABC7" s="127"/>
      <c r="ABD7" s="127"/>
      <c r="ABE7" s="127"/>
      <c r="ABF7" s="127"/>
      <c r="ABG7" s="127"/>
      <c r="ABH7" s="127"/>
      <c r="ABI7" s="127"/>
      <c r="ABJ7" s="127"/>
      <c r="ABK7" s="127"/>
      <c r="ABL7" s="127"/>
      <c r="ABM7" s="127"/>
      <c r="ABN7" s="127"/>
      <c r="ABO7" s="127"/>
      <c r="ABP7" s="127"/>
      <c r="ABQ7" s="127"/>
      <c r="ABR7" s="127"/>
      <c r="ABS7" s="127"/>
      <c r="ABT7" s="127"/>
      <c r="ABU7" s="127"/>
      <c r="ABV7" s="127"/>
      <c r="ABW7" s="127"/>
      <c r="ABX7" s="127"/>
      <c r="ABY7" s="127"/>
      <c r="ABZ7" s="127"/>
      <c r="ACA7" s="127"/>
      <c r="ACB7" s="127"/>
      <c r="ACC7" s="127"/>
      <c r="ACD7" s="127"/>
      <c r="ACE7" s="127"/>
      <c r="ACF7" s="127"/>
      <c r="ACG7" s="127"/>
      <c r="ACH7" s="127"/>
      <c r="ACI7" s="127"/>
      <c r="ACJ7" s="127"/>
      <c r="ACK7" s="127"/>
      <c r="ACL7" s="127"/>
      <c r="ACM7" s="127"/>
      <c r="ACN7" s="127"/>
      <c r="ACO7" s="127"/>
      <c r="ACP7" s="127"/>
      <c r="ACQ7" s="127"/>
      <c r="ACR7" s="127"/>
      <c r="ACS7" s="127"/>
      <c r="ACT7" s="127"/>
      <c r="ACU7" s="127"/>
      <c r="ACV7" s="127"/>
      <c r="ACW7" s="127"/>
      <c r="ACX7" s="127"/>
      <c r="ACY7" s="127"/>
      <c r="ACZ7" s="127"/>
      <c r="ADA7" s="127"/>
      <c r="ADB7" s="127"/>
      <c r="ADC7" s="127"/>
      <c r="ADD7" s="127"/>
      <c r="ADE7" s="127"/>
      <c r="ADF7" s="127"/>
      <c r="ADG7" s="127"/>
      <c r="ADH7" s="127"/>
      <c r="ADI7" s="127"/>
      <c r="ADJ7" s="127"/>
      <c r="ADK7" s="127"/>
      <c r="ADL7" s="127"/>
      <c r="ADM7" s="127"/>
      <c r="ADN7" s="127"/>
      <c r="ADO7" s="127"/>
      <c r="ADP7" s="127"/>
      <c r="ADQ7" s="127"/>
      <c r="ADR7" s="127"/>
      <c r="ADS7" s="127"/>
      <c r="ADT7" s="127"/>
      <c r="ADU7" s="127"/>
      <c r="ADV7" s="127"/>
      <c r="ADW7" s="127"/>
      <c r="ADX7" s="127"/>
      <c r="ADY7" s="127"/>
      <c r="ADZ7" s="127"/>
      <c r="AEA7" s="127"/>
      <c r="AEB7" s="127"/>
      <c r="AEC7" s="127"/>
      <c r="AED7" s="127"/>
      <c r="AEE7" s="127"/>
      <c r="AEF7" s="127"/>
      <c r="AEG7" s="127"/>
      <c r="AEH7" s="127"/>
      <c r="AEI7" s="127"/>
      <c r="AEJ7" s="127"/>
      <c r="AEK7" s="127"/>
      <c r="AEL7" s="127"/>
      <c r="AEM7" s="127"/>
      <c r="AEN7" s="127"/>
      <c r="AEO7" s="127"/>
      <c r="AEP7" s="127"/>
      <c r="AEQ7" s="127"/>
      <c r="AER7" s="127"/>
      <c r="AES7" s="127"/>
      <c r="AET7" s="127"/>
      <c r="AEU7" s="127"/>
      <c r="AEV7" s="127"/>
      <c r="AEW7" s="127"/>
      <c r="AEX7" s="127"/>
      <c r="AEY7" s="127"/>
      <c r="AEZ7" s="127"/>
      <c r="AFA7" s="127"/>
      <c r="AFB7" s="127"/>
      <c r="AFC7" s="127"/>
      <c r="AFD7" s="127"/>
      <c r="AFE7" s="127"/>
      <c r="AFF7" s="127"/>
      <c r="AFG7" s="127"/>
      <c r="AFH7" s="127"/>
      <c r="AFI7" s="127"/>
      <c r="AFJ7" s="127"/>
      <c r="AFK7" s="127"/>
      <c r="AFL7" s="127"/>
      <c r="AFM7" s="127"/>
      <c r="AFN7" s="127"/>
      <c r="AFO7" s="127"/>
      <c r="AFP7" s="127"/>
      <c r="AFQ7" s="127"/>
      <c r="AFR7" s="127"/>
      <c r="AFS7" s="127"/>
      <c r="AFT7" s="127"/>
      <c r="AFU7" s="127"/>
      <c r="AFV7" s="127"/>
      <c r="AFW7" s="127"/>
      <c r="AFX7" s="127"/>
      <c r="AFY7" s="127"/>
      <c r="AFZ7" s="127"/>
      <c r="AGA7" s="127"/>
      <c r="AGB7" s="127"/>
      <c r="AGC7" s="127"/>
      <c r="AGD7" s="127"/>
      <c r="AGE7" s="127"/>
      <c r="AGF7" s="127"/>
      <c r="AGG7" s="127"/>
      <c r="AGH7" s="127"/>
      <c r="AGI7" s="127"/>
      <c r="AGJ7" s="127"/>
      <c r="AGK7" s="127"/>
      <c r="AGL7" s="127"/>
      <c r="AGM7" s="127"/>
      <c r="AGN7" s="127"/>
      <c r="AGO7" s="127"/>
      <c r="AGP7" s="127"/>
      <c r="AGQ7" s="127"/>
      <c r="AGR7" s="127"/>
      <c r="AGS7" s="127"/>
      <c r="AGT7" s="127"/>
      <c r="AGU7" s="127"/>
      <c r="AGV7" s="127"/>
      <c r="AGW7" s="127"/>
      <c r="AGX7" s="127"/>
      <c r="AGY7" s="127"/>
      <c r="AGZ7" s="127"/>
      <c r="AHA7" s="127"/>
      <c r="AHB7" s="127"/>
      <c r="AHC7" s="127"/>
      <c r="AHD7" s="127"/>
      <c r="AHE7" s="127"/>
      <c r="AHF7" s="127"/>
      <c r="AHG7" s="127"/>
      <c r="AHH7" s="127"/>
      <c r="AHI7" s="127"/>
      <c r="AHJ7" s="127"/>
      <c r="AHK7" s="127"/>
      <c r="AHL7" s="127"/>
      <c r="AHM7" s="127"/>
      <c r="AHN7" s="127"/>
      <c r="AHO7" s="127"/>
      <c r="AHP7" s="127"/>
      <c r="AHQ7" s="127"/>
      <c r="AHR7" s="127"/>
      <c r="AHS7" s="127"/>
      <c r="AHT7" s="127"/>
      <c r="AHU7" s="127"/>
      <c r="AHV7" s="127"/>
      <c r="AHW7" s="127"/>
      <c r="AHX7" s="127"/>
      <c r="AHY7" s="127"/>
      <c r="AHZ7" s="127"/>
      <c r="AIA7" s="127"/>
      <c r="AIB7" s="127"/>
      <c r="AIC7" s="127"/>
      <c r="AID7" s="127"/>
      <c r="AIE7" s="127"/>
      <c r="AIF7" s="127"/>
      <c r="AIG7" s="127"/>
      <c r="AIH7" s="127"/>
      <c r="AII7" s="127"/>
      <c r="AIJ7" s="127"/>
      <c r="AIK7" s="127"/>
      <c r="AIL7" s="127"/>
      <c r="AIM7" s="127"/>
      <c r="AIN7" s="127"/>
      <c r="AIO7" s="127"/>
      <c r="AIP7" s="127"/>
      <c r="AIQ7" s="127"/>
      <c r="AIR7" s="127"/>
      <c r="AIS7" s="127"/>
      <c r="AIT7" s="127"/>
      <c r="AIU7" s="127"/>
      <c r="AIV7" s="127"/>
      <c r="AIW7" s="127"/>
      <c r="AIX7" s="127"/>
      <c r="AIY7" s="127"/>
      <c r="AIZ7" s="127"/>
      <c r="AJA7" s="127"/>
      <c r="AJB7" s="127"/>
      <c r="AJC7" s="127"/>
      <c r="AJD7" s="127"/>
      <c r="AJE7" s="127"/>
      <c r="AJF7" s="127"/>
      <c r="AJG7" s="127"/>
      <c r="AJH7" s="127"/>
      <c r="AJI7" s="127"/>
      <c r="AJJ7" s="127"/>
      <c r="AJK7" s="127"/>
      <c r="AJL7" s="127"/>
      <c r="AJM7" s="127"/>
      <c r="AJN7" s="127"/>
      <c r="AJO7" s="127"/>
      <c r="AJP7" s="127"/>
      <c r="AJQ7" s="127"/>
      <c r="AJR7" s="127"/>
      <c r="AJS7" s="127"/>
      <c r="AJT7" s="127"/>
      <c r="AJU7" s="127"/>
      <c r="AJV7" s="127"/>
      <c r="AJW7" s="127"/>
      <c r="AJX7" s="127"/>
      <c r="AJY7" s="127"/>
      <c r="AJZ7" s="127"/>
      <c r="AKA7" s="127"/>
      <c r="AKB7" s="127"/>
      <c r="AKC7" s="127"/>
      <c r="AKD7" s="127"/>
      <c r="AKE7" s="127"/>
      <c r="AKF7" s="127"/>
      <c r="AKG7" s="127"/>
      <c r="AKH7" s="127"/>
      <c r="AKI7" s="127"/>
      <c r="AKJ7" s="127"/>
      <c r="AKK7" s="127"/>
      <c r="AKL7" s="127"/>
      <c r="AKM7" s="127"/>
      <c r="AKN7" s="127"/>
      <c r="AKO7" s="127"/>
      <c r="AKP7" s="127"/>
      <c r="AKQ7" s="127"/>
      <c r="AKR7" s="127"/>
      <c r="AKS7" s="127"/>
      <c r="AKT7" s="127"/>
      <c r="AKU7" s="127"/>
      <c r="AKV7" s="127"/>
      <c r="AKW7" s="127"/>
    </row>
    <row r="8" spans="1:996" s="128" customFormat="1" ht="15.75" x14ac:dyDescent="0.25">
      <c r="A8" s="55" t="s">
        <v>104</v>
      </c>
      <c r="B8" s="57">
        <f t="shared" si="0"/>
        <v>14216.001799884407</v>
      </c>
      <c r="C8" s="57">
        <v>3325.4397639578865</v>
      </c>
      <c r="D8" s="57">
        <v>3831.4134902544351</v>
      </c>
      <c r="E8" s="57">
        <v>3371.2836669338903</v>
      </c>
      <c r="F8" s="57">
        <v>1621.8715656442089</v>
      </c>
      <c r="G8" s="57">
        <v>2065.9933130939867</v>
      </c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7"/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127"/>
      <c r="ND8" s="127"/>
      <c r="NE8" s="127"/>
      <c r="NF8" s="127"/>
      <c r="NG8" s="127"/>
      <c r="NH8" s="127"/>
      <c r="NI8" s="127"/>
      <c r="NJ8" s="127"/>
      <c r="NK8" s="127"/>
      <c r="NL8" s="127"/>
      <c r="NM8" s="127"/>
      <c r="NN8" s="127"/>
      <c r="NO8" s="127"/>
      <c r="NP8" s="127"/>
      <c r="NQ8" s="127"/>
      <c r="NR8" s="127"/>
      <c r="NS8" s="127"/>
      <c r="NT8" s="127"/>
      <c r="NU8" s="127"/>
      <c r="NV8" s="127"/>
      <c r="NW8" s="127"/>
      <c r="NX8" s="127"/>
      <c r="NY8" s="127"/>
      <c r="NZ8" s="127"/>
      <c r="OA8" s="127"/>
      <c r="OB8" s="127"/>
      <c r="OC8" s="127"/>
      <c r="OD8" s="127"/>
      <c r="OE8" s="127"/>
      <c r="OF8" s="127"/>
      <c r="OG8" s="127"/>
      <c r="OH8" s="127"/>
      <c r="OI8" s="127"/>
      <c r="OJ8" s="127"/>
      <c r="OK8" s="127"/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7"/>
      <c r="PC8" s="127"/>
      <c r="PD8" s="127"/>
      <c r="PE8" s="127"/>
      <c r="PF8" s="127"/>
      <c r="PG8" s="127"/>
      <c r="PH8" s="127"/>
      <c r="PI8" s="127"/>
      <c r="PJ8" s="127"/>
      <c r="PK8" s="127"/>
      <c r="PL8" s="127"/>
      <c r="PM8" s="127"/>
      <c r="PN8" s="127"/>
      <c r="PO8" s="127"/>
      <c r="PP8" s="127"/>
      <c r="PQ8" s="127"/>
      <c r="PR8" s="127"/>
      <c r="PS8" s="127"/>
      <c r="PT8" s="127"/>
      <c r="PU8" s="127"/>
      <c r="PV8" s="127"/>
      <c r="PW8" s="127"/>
      <c r="PX8" s="127"/>
      <c r="PY8" s="127"/>
      <c r="PZ8" s="127"/>
      <c r="QA8" s="127"/>
      <c r="QB8" s="127"/>
      <c r="QC8" s="127"/>
      <c r="QD8" s="127"/>
      <c r="QE8" s="127"/>
      <c r="QF8" s="127"/>
      <c r="QG8" s="127"/>
      <c r="QH8" s="127"/>
      <c r="QI8" s="127"/>
      <c r="QJ8" s="127"/>
      <c r="QK8" s="127"/>
      <c r="QL8" s="127"/>
      <c r="QM8" s="127"/>
      <c r="QN8" s="127"/>
      <c r="QO8" s="127"/>
      <c r="QP8" s="127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7"/>
      <c r="SA8" s="127"/>
      <c r="SB8" s="127"/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27"/>
      <c r="SN8" s="127"/>
      <c r="SO8" s="127"/>
      <c r="SP8" s="127"/>
      <c r="SQ8" s="127"/>
      <c r="SR8" s="127"/>
      <c r="SS8" s="127"/>
      <c r="ST8" s="127"/>
      <c r="SU8" s="127"/>
      <c r="SV8" s="127"/>
      <c r="SW8" s="127"/>
      <c r="SX8" s="127"/>
      <c r="SY8" s="127"/>
      <c r="SZ8" s="127"/>
      <c r="TA8" s="127"/>
      <c r="TB8" s="127"/>
      <c r="TC8" s="127"/>
      <c r="TD8" s="127"/>
      <c r="TE8" s="127"/>
      <c r="TF8" s="127"/>
      <c r="TG8" s="127"/>
      <c r="TH8" s="127"/>
      <c r="TI8" s="127"/>
      <c r="TJ8" s="127"/>
      <c r="TK8" s="127"/>
      <c r="TL8" s="127"/>
      <c r="TM8" s="127"/>
      <c r="TN8" s="127"/>
      <c r="TO8" s="127"/>
      <c r="TP8" s="127"/>
      <c r="TQ8" s="127"/>
      <c r="TR8" s="127"/>
      <c r="TS8" s="127"/>
      <c r="TT8" s="127"/>
      <c r="TU8" s="127"/>
      <c r="TV8" s="127"/>
      <c r="TW8" s="127"/>
      <c r="TX8" s="127"/>
      <c r="TY8" s="127"/>
      <c r="TZ8" s="127"/>
      <c r="UA8" s="127"/>
      <c r="UB8" s="127"/>
      <c r="UC8" s="127"/>
      <c r="UD8" s="127"/>
      <c r="UE8" s="127"/>
      <c r="UF8" s="127"/>
      <c r="UG8" s="127"/>
      <c r="UH8" s="127"/>
      <c r="UI8" s="127"/>
      <c r="UJ8" s="127"/>
      <c r="UK8" s="127"/>
      <c r="UL8" s="127"/>
      <c r="UM8" s="127"/>
      <c r="UN8" s="127"/>
      <c r="UO8" s="127"/>
      <c r="UP8" s="127"/>
      <c r="UQ8" s="127"/>
      <c r="UR8" s="127"/>
      <c r="US8" s="127"/>
      <c r="UT8" s="127"/>
      <c r="UU8" s="127"/>
      <c r="UV8" s="127"/>
      <c r="UW8" s="127"/>
      <c r="UX8" s="127"/>
      <c r="UY8" s="127"/>
      <c r="UZ8" s="127"/>
      <c r="VA8" s="127"/>
      <c r="VB8" s="127"/>
      <c r="VC8" s="127"/>
      <c r="VD8" s="127"/>
      <c r="VE8" s="127"/>
      <c r="VF8" s="127"/>
      <c r="VG8" s="127"/>
      <c r="VH8" s="127"/>
      <c r="VI8" s="127"/>
      <c r="VJ8" s="127"/>
      <c r="VK8" s="127"/>
      <c r="VL8" s="127"/>
      <c r="VM8" s="127"/>
      <c r="VN8" s="127"/>
      <c r="VO8" s="127"/>
      <c r="VP8" s="127"/>
      <c r="VQ8" s="127"/>
      <c r="VR8" s="127"/>
      <c r="VS8" s="127"/>
      <c r="VT8" s="127"/>
      <c r="VU8" s="127"/>
      <c r="VV8" s="127"/>
      <c r="VW8" s="127"/>
      <c r="VX8" s="127"/>
      <c r="VY8" s="127"/>
      <c r="VZ8" s="127"/>
      <c r="WA8" s="127"/>
      <c r="WB8" s="127"/>
      <c r="WC8" s="127"/>
      <c r="WD8" s="127"/>
      <c r="WE8" s="127"/>
      <c r="WF8" s="127"/>
      <c r="WG8" s="127"/>
      <c r="WH8" s="127"/>
      <c r="WI8" s="127"/>
      <c r="WJ8" s="127"/>
      <c r="WK8" s="127"/>
      <c r="WL8" s="127"/>
      <c r="WM8" s="127"/>
      <c r="WN8" s="127"/>
      <c r="WO8" s="127"/>
      <c r="WP8" s="127"/>
      <c r="WQ8" s="127"/>
      <c r="WR8" s="127"/>
      <c r="WS8" s="127"/>
      <c r="WT8" s="127"/>
      <c r="WU8" s="127"/>
      <c r="WV8" s="127"/>
      <c r="WW8" s="127"/>
      <c r="WX8" s="127"/>
      <c r="WY8" s="127"/>
      <c r="WZ8" s="127"/>
      <c r="XA8" s="127"/>
      <c r="XB8" s="127"/>
      <c r="XC8" s="127"/>
      <c r="XD8" s="127"/>
      <c r="XE8" s="127"/>
      <c r="XF8" s="127"/>
      <c r="XG8" s="127"/>
      <c r="XH8" s="127"/>
      <c r="XI8" s="127"/>
      <c r="XJ8" s="127"/>
      <c r="XK8" s="127"/>
      <c r="XL8" s="127"/>
      <c r="XM8" s="127"/>
      <c r="XN8" s="127"/>
      <c r="XO8" s="127"/>
      <c r="XP8" s="127"/>
      <c r="XQ8" s="127"/>
      <c r="XR8" s="127"/>
      <c r="XS8" s="127"/>
      <c r="XT8" s="127"/>
      <c r="XU8" s="127"/>
      <c r="XV8" s="127"/>
      <c r="XW8" s="127"/>
      <c r="XX8" s="127"/>
      <c r="XY8" s="127"/>
      <c r="XZ8" s="127"/>
      <c r="YA8" s="127"/>
      <c r="YB8" s="127"/>
      <c r="YC8" s="127"/>
      <c r="YD8" s="127"/>
      <c r="YE8" s="127"/>
      <c r="YF8" s="127"/>
      <c r="YG8" s="127"/>
      <c r="YH8" s="127"/>
      <c r="YI8" s="127"/>
      <c r="YJ8" s="127"/>
      <c r="YK8" s="127"/>
      <c r="YL8" s="127"/>
      <c r="YM8" s="127"/>
      <c r="YN8" s="127"/>
      <c r="YO8" s="127"/>
      <c r="YP8" s="127"/>
      <c r="YQ8" s="127"/>
      <c r="YR8" s="127"/>
      <c r="YS8" s="127"/>
      <c r="YT8" s="127"/>
      <c r="YU8" s="127"/>
      <c r="YV8" s="127"/>
      <c r="YW8" s="127"/>
      <c r="YX8" s="127"/>
      <c r="YY8" s="127"/>
      <c r="YZ8" s="127"/>
      <c r="ZA8" s="127"/>
      <c r="ZB8" s="127"/>
      <c r="ZC8" s="127"/>
      <c r="ZD8" s="127"/>
      <c r="ZE8" s="127"/>
      <c r="ZF8" s="127"/>
      <c r="ZG8" s="127"/>
      <c r="ZH8" s="127"/>
      <c r="ZI8" s="127"/>
      <c r="ZJ8" s="127"/>
      <c r="ZK8" s="127"/>
      <c r="ZL8" s="127"/>
      <c r="ZM8" s="127"/>
      <c r="ZN8" s="127"/>
      <c r="ZO8" s="127"/>
      <c r="ZP8" s="127"/>
      <c r="ZQ8" s="127"/>
      <c r="ZR8" s="127"/>
      <c r="ZS8" s="127"/>
      <c r="ZT8" s="127"/>
      <c r="ZU8" s="127"/>
      <c r="ZV8" s="127"/>
      <c r="ZW8" s="127"/>
      <c r="ZX8" s="127"/>
      <c r="ZY8" s="127"/>
      <c r="ZZ8" s="127"/>
      <c r="AAA8" s="127"/>
      <c r="AAB8" s="127"/>
      <c r="AAC8" s="127"/>
      <c r="AAD8" s="127"/>
      <c r="AAE8" s="127"/>
      <c r="AAF8" s="127"/>
      <c r="AAG8" s="127"/>
      <c r="AAH8" s="127"/>
      <c r="AAI8" s="127"/>
      <c r="AAJ8" s="127"/>
      <c r="AAK8" s="127"/>
      <c r="AAL8" s="127"/>
      <c r="AAM8" s="127"/>
      <c r="AAN8" s="127"/>
      <c r="AAO8" s="127"/>
      <c r="AAP8" s="127"/>
      <c r="AAQ8" s="127"/>
      <c r="AAR8" s="127"/>
      <c r="AAS8" s="127"/>
      <c r="AAT8" s="127"/>
      <c r="AAU8" s="127"/>
      <c r="AAV8" s="127"/>
      <c r="AAW8" s="127"/>
      <c r="AAX8" s="127"/>
      <c r="AAY8" s="127"/>
      <c r="AAZ8" s="127"/>
      <c r="ABA8" s="127"/>
      <c r="ABB8" s="127"/>
      <c r="ABC8" s="127"/>
      <c r="ABD8" s="127"/>
      <c r="ABE8" s="127"/>
      <c r="ABF8" s="127"/>
      <c r="ABG8" s="127"/>
      <c r="ABH8" s="127"/>
      <c r="ABI8" s="127"/>
      <c r="ABJ8" s="127"/>
      <c r="ABK8" s="127"/>
      <c r="ABL8" s="127"/>
      <c r="ABM8" s="127"/>
      <c r="ABN8" s="127"/>
      <c r="ABO8" s="127"/>
      <c r="ABP8" s="127"/>
      <c r="ABQ8" s="127"/>
      <c r="ABR8" s="127"/>
      <c r="ABS8" s="127"/>
      <c r="ABT8" s="127"/>
      <c r="ABU8" s="127"/>
      <c r="ABV8" s="127"/>
      <c r="ABW8" s="127"/>
      <c r="ABX8" s="127"/>
      <c r="ABY8" s="127"/>
      <c r="ABZ8" s="127"/>
      <c r="ACA8" s="127"/>
      <c r="ACB8" s="127"/>
      <c r="ACC8" s="127"/>
      <c r="ACD8" s="127"/>
      <c r="ACE8" s="127"/>
      <c r="ACF8" s="127"/>
      <c r="ACG8" s="127"/>
      <c r="ACH8" s="127"/>
      <c r="ACI8" s="127"/>
      <c r="ACJ8" s="127"/>
      <c r="ACK8" s="127"/>
      <c r="ACL8" s="127"/>
      <c r="ACM8" s="127"/>
      <c r="ACN8" s="127"/>
      <c r="ACO8" s="127"/>
      <c r="ACP8" s="127"/>
      <c r="ACQ8" s="127"/>
      <c r="ACR8" s="127"/>
      <c r="ACS8" s="127"/>
      <c r="ACT8" s="127"/>
      <c r="ACU8" s="127"/>
      <c r="ACV8" s="127"/>
      <c r="ACW8" s="127"/>
      <c r="ACX8" s="127"/>
      <c r="ACY8" s="127"/>
      <c r="ACZ8" s="127"/>
      <c r="ADA8" s="127"/>
      <c r="ADB8" s="127"/>
      <c r="ADC8" s="127"/>
      <c r="ADD8" s="127"/>
      <c r="ADE8" s="127"/>
      <c r="ADF8" s="127"/>
      <c r="ADG8" s="127"/>
      <c r="ADH8" s="127"/>
      <c r="ADI8" s="127"/>
      <c r="ADJ8" s="127"/>
      <c r="ADK8" s="127"/>
      <c r="ADL8" s="127"/>
      <c r="ADM8" s="127"/>
      <c r="ADN8" s="127"/>
      <c r="ADO8" s="127"/>
      <c r="ADP8" s="127"/>
      <c r="ADQ8" s="127"/>
      <c r="ADR8" s="127"/>
      <c r="ADS8" s="127"/>
      <c r="ADT8" s="127"/>
      <c r="ADU8" s="127"/>
      <c r="ADV8" s="127"/>
      <c r="ADW8" s="127"/>
      <c r="ADX8" s="127"/>
      <c r="ADY8" s="127"/>
      <c r="ADZ8" s="127"/>
      <c r="AEA8" s="127"/>
      <c r="AEB8" s="127"/>
      <c r="AEC8" s="127"/>
      <c r="AED8" s="127"/>
      <c r="AEE8" s="127"/>
      <c r="AEF8" s="127"/>
      <c r="AEG8" s="127"/>
      <c r="AEH8" s="127"/>
      <c r="AEI8" s="127"/>
      <c r="AEJ8" s="127"/>
      <c r="AEK8" s="127"/>
      <c r="AEL8" s="127"/>
      <c r="AEM8" s="127"/>
      <c r="AEN8" s="127"/>
      <c r="AEO8" s="127"/>
      <c r="AEP8" s="127"/>
      <c r="AEQ8" s="127"/>
      <c r="AER8" s="127"/>
      <c r="AES8" s="127"/>
      <c r="AET8" s="127"/>
      <c r="AEU8" s="127"/>
      <c r="AEV8" s="127"/>
      <c r="AEW8" s="127"/>
      <c r="AEX8" s="127"/>
      <c r="AEY8" s="127"/>
      <c r="AEZ8" s="127"/>
      <c r="AFA8" s="127"/>
      <c r="AFB8" s="127"/>
      <c r="AFC8" s="127"/>
      <c r="AFD8" s="127"/>
      <c r="AFE8" s="127"/>
      <c r="AFF8" s="127"/>
      <c r="AFG8" s="127"/>
      <c r="AFH8" s="127"/>
      <c r="AFI8" s="127"/>
      <c r="AFJ8" s="127"/>
      <c r="AFK8" s="127"/>
      <c r="AFL8" s="127"/>
      <c r="AFM8" s="127"/>
      <c r="AFN8" s="127"/>
      <c r="AFO8" s="127"/>
      <c r="AFP8" s="127"/>
      <c r="AFQ8" s="127"/>
      <c r="AFR8" s="127"/>
      <c r="AFS8" s="127"/>
      <c r="AFT8" s="127"/>
      <c r="AFU8" s="127"/>
      <c r="AFV8" s="127"/>
      <c r="AFW8" s="127"/>
      <c r="AFX8" s="127"/>
      <c r="AFY8" s="127"/>
      <c r="AFZ8" s="127"/>
      <c r="AGA8" s="127"/>
      <c r="AGB8" s="127"/>
      <c r="AGC8" s="127"/>
      <c r="AGD8" s="127"/>
      <c r="AGE8" s="127"/>
      <c r="AGF8" s="127"/>
      <c r="AGG8" s="127"/>
      <c r="AGH8" s="127"/>
      <c r="AGI8" s="127"/>
      <c r="AGJ8" s="127"/>
      <c r="AGK8" s="127"/>
      <c r="AGL8" s="127"/>
      <c r="AGM8" s="127"/>
      <c r="AGN8" s="127"/>
      <c r="AGO8" s="127"/>
      <c r="AGP8" s="127"/>
      <c r="AGQ8" s="127"/>
      <c r="AGR8" s="127"/>
      <c r="AGS8" s="127"/>
      <c r="AGT8" s="127"/>
      <c r="AGU8" s="127"/>
      <c r="AGV8" s="127"/>
      <c r="AGW8" s="127"/>
      <c r="AGX8" s="127"/>
      <c r="AGY8" s="127"/>
      <c r="AGZ8" s="127"/>
      <c r="AHA8" s="127"/>
      <c r="AHB8" s="127"/>
      <c r="AHC8" s="127"/>
      <c r="AHD8" s="127"/>
      <c r="AHE8" s="127"/>
      <c r="AHF8" s="127"/>
      <c r="AHG8" s="127"/>
      <c r="AHH8" s="127"/>
      <c r="AHI8" s="127"/>
      <c r="AHJ8" s="127"/>
      <c r="AHK8" s="127"/>
      <c r="AHL8" s="127"/>
      <c r="AHM8" s="127"/>
      <c r="AHN8" s="127"/>
      <c r="AHO8" s="127"/>
      <c r="AHP8" s="127"/>
      <c r="AHQ8" s="127"/>
      <c r="AHR8" s="127"/>
      <c r="AHS8" s="127"/>
      <c r="AHT8" s="127"/>
      <c r="AHU8" s="127"/>
      <c r="AHV8" s="127"/>
      <c r="AHW8" s="127"/>
      <c r="AHX8" s="127"/>
      <c r="AHY8" s="127"/>
      <c r="AHZ8" s="127"/>
      <c r="AIA8" s="127"/>
      <c r="AIB8" s="127"/>
      <c r="AIC8" s="127"/>
      <c r="AID8" s="127"/>
      <c r="AIE8" s="127"/>
      <c r="AIF8" s="127"/>
      <c r="AIG8" s="127"/>
      <c r="AIH8" s="127"/>
      <c r="AII8" s="127"/>
      <c r="AIJ8" s="127"/>
      <c r="AIK8" s="127"/>
      <c r="AIL8" s="127"/>
      <c r="AIM8" s="127"/>
      <c r="AIN8" s="127"/>
      <c r="AIO8" s="127"/>
      <c r="AIP8" s="127"/>
      <c r="AIQ8" s="127"/>
      <c r="AIR8" s="127"/>
      <c r="AIS8" s="127"/>
      <c r="AIT8" s="127"/>
      <c r="AIU8" s="127"/>
      <c r="AIV8" s="127"/>
      <c r="AIW8" s="127"/>
      <c r="AIX8" s="127"/>
      <c r="AIY8" s="127"/>
      <c r="AIZ8" s="127"/>
      <c r="AJA8" s="127"/>
      <c r="AJB8" s="127"/>
      <c r="AJC8" s="127"/>
      <c r="AJD8" s="127"/>
      <c r="AJE8" s="127"/>
      <c r="AJF8" s="127"/>
      <c r="AJG8" s="127"/>
      <c r="AJH8" s="127"/>
      <c r="AJI8" s="127"/>
      <c r="AJJ8" s="127"/>
      <c r="AJK8" s="127"/>
      <c r="AJL8" s="127"/>
      <c r="AJM8" s="127"/>
      <c r="AJN8" s="127"/>
      <c r="AJO8" s="127"/>
      <c r="AJP8" s="127"/>
      <c r="AJQ8" s="127"/>
      <c r="AJR8" s="127"/>
      <c r="AJS8" s="127"/>
      <c r="AJT8" s="127"/>
      <c r="AJU8" s="127"/>
      <c r="AJV8" s="127"/>
      <c r="AJW8" s="127"/>
      <c r="AJX8" s="127"/>
      <c r="AJY8" s="127"/>
      <c r="AJZ8" s="127"/>
      <c r="AKA8" s="127"/>
      <c r="AKB8" s="127"/>
      <c r="AKC8" s="127"/>
      <c r="AKD8" s="127"/>
      <c r="AKE8" s="127"/>
      <c r="AKF8" s="127"/>
      <c r="AKG8" s="127"/>
      <c r="AKH8" s="127"/>
      <c r="AKI8" s="127"/>
      <c r="AKJ8" s="127"/>
      <c r="AKK8" s="127"/>
      <c r="AKL8" s="127"/>
      <c r="AKM8" s="127"/>
      <c r="AKN8" s="127"/>
      <c r="AKO8" s="127"/>
      <c r="AKP8" s="127"/>
      <c r="AKQ8" s="127"/>
      <c r="AKR8" s="127"/>
      <c r="AKS8" s="127"/>
      <c r="AKT8" s="127"/>
      <c r="AKU8" s="127"/>
      <c r="AKV8" s="127"/>
      <c r="AKW8" s="127"/>
    </row>
    <row r="9" spans="1:996" s="128" customFormat="1" ht="15.75" x14ac:dyDescent="0.25">
      <c r="A9" s="55" t="s">
        <v>105</v>
      </c>
      <c r="B9" s="57">
        <f t="shared" si="0"/>
        <v>2600.4253182362681</v>
      </c>
      <c r="C9" s="57">
        <v>586.57026103114595</v>
      </c>
      <c r="D9" s="57">
        <v>407.82661159600968</v>
      </c>
      <c r="E9" s="57">
        <v>769.35763915348707</v>
      </c>
      <c r="F9" s="57">
        <v>457.85202690034419</v>
      </c>
      <c r="G9" s="57">
        <v>378.81877955528148</v>
      </c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27"/>
      <c r="PH9" s="127"/>
      <c r="PI9" s="127"/>
      <c r="PJ9" s="127"/>
      <c r="PK9" s="127"/>
      <c r="PL9" s="127"/>
      <c r="PM9" s="127"/>
      <c r="PN9" s="127"/>
      <c r="PO9" s="127"/>
      <c r="PP9" s="127"/>
      <c r="PQ9" s="127"/>
      <c r="PR9" s="127"/>
      <c r="PS9" s="127"/>
      <c r="PT9" s="127"/>
      <c r="PU9" s="127"/>
      <c r="PV9" s="127"/>
      <c r="PW9" s="127"/>
      <c r="PX9" s="127"/>
      <c r="PY9" s="127"/>
      <c r="PZ9" s="127"/>
      <c r="QA9" s="127"/>
      <c r="QB9" s="127"/>
      <c r="QC9" s="127"/>
      <c r="QD9" s="127"/>
      <c r="QE9" s="127"/>
      <c r="QF9" s="127"/>
      <c r="QG9" s="127"/>
      <c r="QH9" s="127"/>
      <c r="QI9" s="127"/>
      <c r="QJ9" s="127"/>
      <c r="QK9" s="127"/>
      <c r="QL9" s="127"/>
      <c r="QM9" s="127"/>
      <c r="QN9" s="127"/>
      <c r="QO9" s="127"/>
      <c r="QP9" s="127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27"/>
      <c r="SN9" s="127"/>
      <c r="SO9" s="127"/>
      <c r="SP9" s="127"/>
      <c r="SQ9" s="127"/>
      <c r="SR9" s="127"/>
      <c r="SS9" s="127"/>
      <c r="ST9" s="127"/>
      <c r="SU9" s="127"/>
      <c r="SV9" s="127"/>
      <c r="SW9" s="127"/>
      <c r="SX9" s="127"/>
      <c r="SY9" s="127"/>
      <c r="SZ9" s="127"/>
      <c r="TA9" s="127"/>
      <c r="TB9" s="127"/>
      <c r="TC9" s="127"/>
      <c r="TD9" s="127"/>
      <c r="TE9" s="127"/>
      <c r="TF9" s="127"/>
      <c r="TG9" s="127"/>
      <c r="TH9" s="127"/>
      <c r="TI9" s="127"/>
      <c r="TJ9" s="127"/>
      <c r="TK9" s="127"/>
      <c r="TL9" s="127"/>
      <c r="TM9" s="127"/>
      <c r="TN9" s="127"/>
      <c r="TO9" s="127"/>
      <c r="TP9" s="127"/>
      <c r="TQ9" s="127"/>
      <c r="TR9" s="127"/>
      <c r="TS9" s="127"/>
      <c r="TT9" s="127"/>
      <c r="TU9" s="127"/>
      <c r="TV9" s="127"/>
      <c r="TW9" s="127"/>
      <c r="TX9" s="127"/>
      <c r="TY9" s="127"/>
      <c r="TZ9" s="127"/>
      <c r="UA9" s="127"/>
      <c r="UB9" s="127"/>
      <c r="UC9" s="127"/>
      <c r="UD9" s="127"/>
      <c r="UE9" s="127"/>
      <c r="UF9" s="127"/>
      <c r="UG9" s="127"/>
      <c r="UH9" s="127"/>
      <c r="UI9" s="127"/>
      <c r="UJ9" s="127"/>
      <c r="UK9" s="127"/>
      <c r="UL9" s="127"/>
      <c r="UM9" s="127"/>
      <c r="UN9" s="127"/>
      <c r="UO9" s="127"/>
      <c r="UP9" s="127"/>
      <c r="UQ9" s="127"/>
      <c r="UR9" s="127"/>
      <c r="US9" s="127"/>
      <c r="UT9" s="127"/>
      <c r="UU9" s="127"/>
      <c r="UV9" s="127"/>
      <c r="UW9" s="127"/>
      <c r="UX9" s="127"/>
      <c r="UY9" s="127"/>
      <c r="UZ9" s="127"/>
      <c r="VA9" s="127"/>
      <c r="VB9" s="127"/>
      <c r="VC9" s="127"/>
      <c r="VD9" s="127"/>
      <c r="VE9" s="127"/>
      <c r="VF9" s="127"/>
      <c r="VG9" s="127"/>
      <c r="VH9" s="127"/>
      <c r="VI9" s="127"/>
      <c r="VJ9" s="127"/>
      <c r="VK9" s="127"/>
      <c r="VL9" s="127"/>
      <c r="VM9" s="127"/>
      <c r="VN9" s="127"/>
      <c r="VO9" s="127"/>
      <c r="VP9" s="127"/>
      <c r="VQ9" s="127"/>
      <c r="VR9" s="127"/>
      <c r="VS9" s="127"/>
      <c r="VT9" s="127"/>
      <c r="VU9" s="127"/>
      <c r="VV9" s="127"/>
      <c r="VW9" s="127"/>
      <c r="VX9" s="127"/>
      <c r="VY9" s="127"/>
      <c r="VZ9" s="127"/>
      <c r="WA9" s="127"/>
      <c r="WB9" s="127"/>
      <c r="WC9" s="127"/>
      <c r="WD9" s="127"/>
      <c r="WE9" s="127"/>
      <c r="WF9" s="127"/>
      <c r="WG9" s="127"/>
      <c r="WH9" s="127"/>
      <c r="WI9" s="127"/>
      <c r="WJ9" s="127"/>
      <c r="WK9" s="127"/>
      <c r="WL9" s="127"/>
      <c r="WM9" s="127"/>
      <c r="WN9" s="127"/>
      <c r="WO9" s="127"/>
      <c r="WP9" s="127"/>
      <c r="WQ9" s="127"/>
      <c r="WR9" s="127"/>
      <c r="WS9" s="127"/>
      <c r="WT9" s="127"/>
      <c r="WU9" s="127"/>
      <c r="WV9" s="127"/>
      <c r="WW9" s="127"/>
      <c r="WX9" s="127"/>
      <c r="WY9" s="127"/>
      <c r="WZ9" s="127"/>
      <c r="XA9" s="127"/>
      <c r="XB9" s="127"/>
      <c r="XC9" s="127"/>
      <c r="XD9" s="127"/>
      <c r="XE9" s="127"/>
      <c r="XF9" s="127"/>
      <c r="XG9" s="127"/>
      <c r="XH9" s="127"/>
      <c r="XI9" s="127"/>
      <c r="XJ9" s="127"/>
      <c r="XK9" s="127"/>
      <c r="XL9" s="127"/>
      <c r="XM9" s="127"/>
      <c r="XN9" s="127"/>
      <c r="XO9" s="127"/>
      <c r="XP9" s="127"/>
      <c r="XQ9" s="127"/>
      <c r="XR9" s="127"/>
      <c r="XS9" s="127"/>
      <c r="XT9" s="127"/>
      <c r="XU9" s="127"/>
      <c r="XV9" s="127"/>
      <c r="XW9" s="127"/>
      <c r="XX9" s="127"/>
      <c r="XY9" s="127"/>
      <c r="XZ9" s="127"/>
      <c r="YA9" s="127"/>
      <c r="YB9" s="127"/>
      <c r="YC9" s="127"/>
      <c r="YD9" s="127"/>
      <c r="YE9" s="127"/>
      <c r="YF9" s="127"/>
      <c r="YG9" s="127"/>
      <c r="YH9" s="127"/>
      <c r="YI9" s="127"/>
      <c r="YJ9" s="127"/>
      <c r="YK9" s="127"/>
      <c r="YL9" s="127"/>
      <c r="YM9" s="127"/>
      <c r="YN9" s="127"/>
      <c r="YO9" s="127"/>
      <c r="YP9" s="127"/>
      <c r="YQ9" s="127"/>
      <c r="YR9" s="127"/>
      <c r="YS9" s="127"/>
      <c r="YT9" s="127"/>
      <c r="YU9" s="127"/>
      <c r="YV9" s="127"/>
      <c r="YW9" s="127"/>
      <c r="YX9" s="127"/>
      <c r="YY9" s="127"/>
      <c r="YZ9" s="127"/>
      <c r="ZA9" s="127"/>
      <c r="ZB9" s="127"/>
      <c r="ZC9" s="127"/>
      <c r="ZD9" s="127"/>
      <c r="ZE9" s="127"/>
      <c r="ZF9" s="127"/>
      <c r="ZG9" s="127"/>
      <c r="ZH9" s="127"/>
      <c r="ZI9" s="127"/>
      <c r="ZJ9" s="127"/>
      <c r="ZK9" s="127"/>
      <c r="ZL9" s="127"/>
      <c r="ZM9" s="127"/>
      <c r="ZN9" s="127"/>
      <c r="ZO9" s="127"/>
      <c r="ZP9" s="127"/>
      <c r="ZQ9" s="127"/>
      <c r="ZR9" s="127"/>
      <c r="ZS9" s="127"/>
      <c r="ZT9" s="127"/>
      <c r="ZU9" s="127"/>
      <c r="ZV9" s="127"/>
      <c r="ZW9" s="127"/>
      <c r="ZX9" s="127"/>
      <c r="ZY9" s="127"/>
      <c r="ZZ9" s="127"/>
      <c r="AAA9" s="127"/>
      <c r="AAB9" s="127"/>
      <c r="AAC9" s="127"/>
      <c r="AAD9" s="127"/>
      <c r="AAE9" s="127"/>
      <c r="AAF9" s="127"/>
      <c r="AAG9" s="127"/>
      <c r="AAH9" s="127"/>
      <c r="AAI9" s="127"/>
      <c r="AAJ9" s="127"/>
      <c r="AAK9" s="127"/>
      <c r="AAL9" s="127"/>
      <c r="AAM9" s="127"/>
      <c r="AAN9" s="127"/>
      <c r="AAO9" s="127"/>
      <c r="AAP9" s="127"/>
      <c r="AAQ9" s="127"/>
      <c r="AAR9" s="127"/>
      <c r="AAS9" s="127"/>
      <c r="AAT9" s="127"/>
      <c r="AAU9" s="127"/>
      <c r="AAV9" s="127"/>
      <c r="AAW9" s="127"/>
      <c r="AAX9" s="127"/>
      <c r="AAY9" s="127"/>
      <c r="AAZ9" s="127"/>
      <c r="ABA9" s="127"/>
      <c r="ABB9" s="127"/>
      <c r="ABC9" s="127"/>
      <c r="ABD9" s="127"/>
      <c r="ABE9" s="127"/>
      <c r="ABF9" s="127"/>
      <c r="ABG9" s="127"/>
      <c r="ABH9" s="127"/>
      <c r="ABI9" s="127"/>
      <c r="ABJ9" s="127"/>
      <c r="ABK9" s="127"/>
      <c r="ABL9" s="127"/>
      <c r="ABM9" s="127"/>
      <c r="ABN9" s="127"/>
      <c r="ABO9" s="127"/>
      <c r="ABP9" s="127"/>
      <c r="ABQ9" s="127"/>
      <c r="ABR9" s="127"/>
      <c r="ABS9" s="127"/>
      <c r="ABT9" s="127"/>
      <c r="ABU9" s="127"/>
      <c r="ABV9" s="127"/>
      <c r="ABW9" s="127"/>
      <c r="ABX9" s="127"/>
      <c r="ABY9" s="127"/>
      <c r="ABZ9" s="127"/>
      <c r="ACA9" s="127"/>
      <c r="ACB9" s="127"/>
      <c r="ACC9" s="127"/>
      <c r="ACD9" s="127"/>
      <c r="ACE9" s="127"/>
      <c r="ACF9" s="127"/>
      <c r="ACG9" s="127"/>
      <c r="ACH9" s="127"/>
      <c r="ACI9" s="127"/>
      <c r="ACJ9" s="127"/>
      <c r="ACK9" s="127"/>
      <c r="ACL9" s="127"/>
      <c r="ACM9" s="127"/>
      <c r="ACN9" s="127"/>
      <c r="ACO9" s="127"/>
      <c r="ACP9" s="127"/>
      <c r="ACQ9" s="127"/>
      <c r="ACR9" s="127"/>
      <c r="ACS9" s="127"/>
      <c r="ACT9" s="127"/>
      <c r="ACU9" s="127"/>
      <c r="ACV9" s="127"/>
      <c r="ACW9" s="127"/>
      <c r="ACX9" s="127"/>
      <c r="ACY9" s="127"/>
      <c r="ACZ9" s="127"/>
      <c r="ADA9" s="127"/>
      <c r="ADB9" s="127"/>
      <c r="ADC9" s="127"/>
      <c r="ADD9" s="127"/>
      <c r="ADE9" s="127"/>
      <c r="ADF9" s="127"/>
      <c r="ADG9" s="127"/>
      <c r="ADH9" s="127"/>
      <c r="ADI9" s="127"/>
      <c r="ADJ9" s="127"/>
      <c r="ADK9" s="127"/>
      <c r="ADL9" s="127"/>
      <c r="ADM9" s="127"/>
      <c r="ADN9" s="127"/>
      <c r="ADO9" s="127"/>
      <c r="ADP9" s="127"/>
      <c r="ADQ9" s="127"/>
      <c r="ADR9" s="127"/>
      <c r="ADS9" s="127"/>
      <c r="ADT9" s="127"/>
      <c r="ADU9" s="127"/>
      <c r="ADV9" s="127"/>
      <c r="ADW9" s="127"/>
      <c r="ADX9" s="127"/>
      <c r="ADY9" s="127"/>
      <c r="ADZ9" s="127"/>
      <c r="AEA9" s="127"/>
      <c r="AEB9" s="127"/>
      <c r="AEC9" s="127"/>
      <c r="AED9" s="127"/>
      <c r="AEE9" s="127"/>
      <c r="AEF9" s="127"/>
      <c r="AEG9" s="127"/>
      <c r="AEH9" s="127"/>
      <c r="AEI9" s="127"/>
      <c r="AEJ9" s="127"/>
      <c r="AEK9" s="127"/>
      <c r="AEL9" s="127"/>
      <c r="AEM9" s="127"/>
      <c r="AEN9" s="127"/>
      <c r="AEO9" s="127"/>
      <c r="AEP9" s="127"/>
      <c r="AEQ9" s="127"/>
      <c r="AER9" s="127"/>
      <c r="AES9" s="127"/>
      <c r="AET9" s="127"/>
      <c r="AEU9" s="127"/>
      <c r="AEV9" s="127"/>
      <c r="AEW9" s="127"/>
      <c r="AEX9" s="127"/>
      <c r="AEY9" s="127"/>
      <c r="AEZ9" s="127"/>
      <c r="AFA9" s="127"/>
      <c r="AFB9" s="127"/>
      <c r="AFC9" s="127"/>
      <c r="AFD9" s="127"/>
      <c r="AFE9" s="127"/>
      <c r="AFF9" s="127"/>
      <c r="AFG9" s="127"/>
      <c r="AFH9" s="127"/>
      <c r="AFI9" s="127"/>
      <c r="AFJ9" s="127"/>
      <c r="AFK9" s="127"/>
      <c r="AFL9" s="127"/>
      <c r="AFM9" s="127"/>
      <c r="AFN9" s="127"/>
      <c r="AFO9" s="127"/>
      <c r="AFP9" s="127"/>
      <c r="AFQ9" s="127"/>
      <c r="AFR9" s="127"/>
      <c r="AFS9" s="127"/>
      <c r="AFT9" s="127"/>
      <c r="AFU9" s="127"/>
      <c r="AFV9" s="127"/>
      <c r="AFW9" s="127"/>
      <c r="AFX9" s="127"/>
      <c r="AFY9" s="127"/>
      <c r="AFZ9" s="127"/>
      <c r="AGA9" s="127"/>
      <c r="AGB9" s="127"/>
      <c r="AGC9" s="127"/>
      <c r="AGD9" s="127"/>
      <c r="AGE9" s="127"/>
      <c r="AGF9" s="127"/>
      <c r="AGG9" s="127"/>
      <c r="AGH9" s="127"/>
      <c r="AGI9" s="127"/>
      <c r="AGJ9" s="127"/>
      <c r="AGK9" s="127"/>
      <c r="AGL9" s="127"/>
      <c r="AGM9" s="127"/>
      <c r="AGN9" s="127"/>
      <c r="AGO9" s="127"/>
      <c r="AGP9" s="127"/>
      <c r="AGQ9" s="127"/>
      <c r="AGR9" s="127"/>
      <c r="AGS9" s="127"/>
      <c r="AGT9" s="127"/>
      <c r="AGU9" s="127"/>
      <c r="AGV9" s="127"/>
      <c r="AGW9" s="127"/>
      <c r="AGX9" s="127"/>
      <c r="AGY9" s="127"/>
      <c r="AGZ9" s="127"/>
      <c r="AHA9" s="127"/>
      <c r="AHB9" s="127"/>
      <c r="AHC9" s="127"/>
      <c r="AHD9" s="127"/>
      <c r="AHE9" s="127"/>
      <c r="AHF9" s="127"/>
      <c r="AHG9" s="127"/>
      <c r="AHH9" s="127"/>
      <c r="AHI9" s="127"/>
      <c r="AHJ9" s="127"/>
      <c r="AHK9" s="127"/>
      <c r="AHL9" s="127"/>
      <c r="AHM9" s="127"/>
      <c r="AHN9" s="127"/>
      <c r="AHO9" s="127"/>
      <c r="AHP9" s="127"/>
      <c r="AHQ9" s="127"/>
      <c r="AHR9" s="127"/>
      <c r="AHS9" s="127"/>
      <c r="AHT9" s="127"/>
      <c r="AHU9" s="127"/>
      <c r="AHV9" s="127"/>
      <c r="AHW9" s="127"/>
      <c r="AHX9" s="127"/>
      <c r="AHY9" s="127"/>
      <c r="AHZ9" s="127"/>
      <c r="AIA9" s="127"/>
      <c r="AIB9" s="127"/>
      <c r="AIC9" s="127"/>
      <c r="AID9" s="127"/>
      <c r="AIE9" s="127"/>
      <c r="AIF9" s="127"/>
      <c r="AIG9" s="127"/>
      <c r="AIH9" s="127"/>
      <c r="AII9" s="127"/>
      <c r="AIJ9" s="127"/>
      <c r="AIK9" s="127"/>
      <c r="AIL9" s="127"/>
      <c r="AIM9" s="127"/>
      <c r="AIN9" s="127"/>
      <c r="AIO9" s="127"/>
      <c r="AIP9" s="127"/>
      <c r="AIQ9" s="127"/>
      <c r="AIR9" s="127"/>
      <c r="AIS9" s="127"/>
      <c r="AIT9" s="127"/>
      <c r="AIU9" s="127"/>
      <c r="AIV9" s="127"/>
      <c r="AIW9" s="127"/>
      <c r="AIX9" s="127"/>
      <c r="AIY9" s="127"/>
      <c r="AIZ9" s="127"/>
      <c r="AJA9" s="127"/>
      <c r="AJB9" s="127"/>
      <c r="AJC9" s="127"/>
      <c r="AJD9" s="127"/>
      <c r="AJE9" s="127"/>
      <c r="AJF9" s="127"/>
      <c r="AJG9" s="127"/>
      <c r="AJH9" s="127"/>
      <c r="AJI9" s="127"/>
      <c r="AJJ9" s="127"/>
      <c r="AJK9" s="127"/>
      <c r="AJL9" s="127"/>
      <c r="AJM9" s="127"/>
      <c r="AJN9" s="127"/>
      <c r="AJO9" s="127"/>
      <c r="AJP9" s="127"/>
      <c r="AJQ9" s="127"/>
      <c r="AJR9" s="127"/>
      <c r="AJS9" s="127"/>
      <c r="AJT9" s="127"/>
      <c r="AJU9" s="127"/>
      <c r="AJV9" s="127"/>
      <c r="AJW9" s="127"/>
      <c r="AJX9" s="127"/>
      <c r="AJY9" s="127"/>
      <c r="AJZ9" s="127"/>
      <c r="AKA9" s="127"/>
      <c r="AKB9" s="127"/>
      <c r="AKC9" s="127"/>
      <c r="AKD9" s="127"/>
      <c r="AKE9" s="127"/>
      <c r="AKF9" s="127"/>
      <c r="AKG9" s="127"/>
      <c r="AKH9" s="127"/>
      <c r="AKI9" s="127"/>
      <c r="AKJ9" s="127"/>
      <c r="AKK9" s="127"/>
      <c r="AKL9" s="127"/>
      <c r="AKM9" s="127"/>
      <c r="AKN9" s="127"/>
      <c r="AKO9" s="127"/>
      <c r="AKP9" s="127"/>
      <c r="AKQ9" s="127"/>
      <c r="AKR9" s="127"/>
      <c r="AKS9" s="127"/>
      <c r="AKT9" s="127"/>
      <c r="AKU9" s="127"/>
      <c r="AKV9" s="127"/>
      <c r="AKW9" s="127"/>
    </row>
    <row r="10" spans="1:996" s="128" customFormat="1" ht="15.75" x14ac:dyDescent="0.25">
      <c r="A10" s="55" t="s">
        <v>106</v>
      </c>
      <c r="B10" s="57">
        <f t="shared" si="0"/>
        <v>2756.0626905861473</v>
      </c>
      <c r="C10" s="57">
        <v>0</v>
      </c>
      <c r="D10" s="57">
        <v>1304.9166342304704</v>
      </c>
      <c r="E10" s="57">
        <v>1451.146056355677</v>
      </c>
      <c r="F10" s="57">
        <v>0</v>
      </c>
      <c r="G10" s="57">
        <v>0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/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7"/>
      <c r="LK10" s="127"/>
      <c r="LL10" s="127"/>
      <c r="LM10" s="127"/>
      <c r="LN10" s="127"/>
      <c r="LO10" s="127"/>
      <c r="LP10" s="127"/>
      <c r="LQ10" s="127"/>
      <c r="LR10" s="127"/>
      <c r="LS10" s="127"/>
      <c r="LT10" s="127"/>
      <c r="LU10" s="127"/>
      <c r="LV10" s="127"/>
      <c r="LW10" s="127"/>
      <c r="LX10" s="127"/>
      <c r="LY10" s="127"/>
      <c r="LZ10" s="127"/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127"/>
      <c r="ND10" s="127"/>
      <c r="NE10" s="127"/>
      <c r="NF10" s="127"/>
      <c r="NG10" s="127"/>
      <c r="NH10" s="127"/>
      <c r="NI10" s="127"/>
      <c r="NJ10" s="127"/>
      <c r="NK10" s="127"/>
      <c r="NL10" s="127"/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7"/>
      <c r="NX10" s="127"/>
      <c r="NY10" s="127"/>
      <c r="NZ10" s="127"/>
      <c r="OA10" s="127"/>
      <c r="OB10" s="127"/>
      <c r="OC10" s="127"/>
      <c r="OD10" s="127"/>
      <c r="OE10" s="127"/>
      <c r="OF10" s="127"/>
      <c r="OG10" s="127"/>
      <c r="OH10" s="127"/>
      <c r="OI10" s="127"/>
      <c r="OJ10" s="127"/>
      <c r="OK10" s="127"/>
      <c r="OL10" s="127"/>
      <c r="OM10" s="127"/>
      <c r="ON10" s="127"/>
      <c r="OO10" s="127"/>
      <c r="OP10" s="127"/>
      <c r="OQ10" s="127"/>
      <c r="OR10" s="127"/>
      <c r="OS10" s="127"/>
      <c r="OT10" s="127"/>
      <c r="OU10" s="127"/>
      <c r="OV10" s="127"/>
      <c r="OW10" s="127"/>
      <c r="OX10" s="127"/>
      <c r="OY10" s="127"/>
      <c r="OZ10" s="127"/>
      <c r="PA10" s="127"/>
      <c r="PB10" s="127"/>
      <c r="PC10" s="127"/>
      <c r="PD10" s="127"/>
      <c r="PE10" s="127"/>
      <c r="PF10" s="127"/>
      <c r="PG10" s="127"/>
      <c r="PH10" s="127"/>
      <c r="PI10" s="127"/>
      <c r="PJ10" s="127"/>
      <c r="PK10" s="127"/>
      <c r="PL10" s="127"/>
      <c r="PM10" s="127"/>
      <c r="PN10" s="127"/>
      <c r="PO10" s="127"/>
      <c r="PP10" s="127"/>
      <c r="PQ10" s="127"/>
      <c r="PR10" s="127"/>
      <c r="PS10" s="127"/>
      <c r="PT10" s="127"/>
      <c r="PU10" s="127"/>
      <c r="PV10" s="127"/>
      <c r="PW10" s="127"/>
      <c r="PX10" s="127"/>
      <c r="PY10" s="127"/>
      <c r="PZ10" s="127"/>
      <c r="QA10" s="127"/>
      <c r="QB10" s="127"/>
      <c r="QC10" s="127"/>
      <c r="QD10" s="127"/>
      <c r="QE10" s="127"/>
      <c r="QF10" s="127"/>
      <c r="QG10" s="127"/>
      <c r="QH10" s="127"/>
      <c r="QI10" s="127"/>
      <c r="QJ10" s="127"/>
      <c r="QK10" s="127"/>
      <c r="QL10" s="127"/>
      <c r="QM10" s="127"/>
      <c r="QN10" s="127"/>
      <c r="QO10" s="127"/>
      <c r="QP10" s="127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27"/>
      <c r="RY10" s="127"/>
      <c r="RZ10" s="127"/>
      <c r="SA10" s="127"/>
      <c r="SB10" s="127"/>
      <c r="SC10" s="127"/>
      <c r="SD10" s="127"/>
      <c r="SE10" s="127"/>
      <c r="SF10" s="127"/>
      <c r="SG10" s="127"/>
      <c r="SH10" s="127"/>
      <c r="SI10" s="127"/>
      <c r="SJ10" s="127"/>
      <c r="SK10" s="127"/>
      <c r="SL10" s="127"/>
      <c r="SM10" s="127"/>
      <c r="SN10" s="127"/>
      <c r="SO10" s="127"/>
      <c r="SP10" s="127"/>
      <c r="SQ10" s="127"/>
      <c r="SR10" s="127"/>
      <c r="SS10" s="127"/>
      <c r="ST10" s="127"/>
      <c r="SU10" s="127"/>
      <c r="SV10" s="127"/>
      <c r="SW10" s="127"/>
      <c r="SX10" s="127"/>
      <c r="SY10" s="127"/>
      <c r="SZ10" s="127"/>
      <c r="TA10" s="127"/>
      <c r="TB10" s="127"/>
      <c r="TC10" s="127"/>
      <c r="TD10" s="127"/>
      <c r="TE10" s="127"/>
      <c r="TF10" s="127"/>
      <c r="TG10" s="127"/>
      <c r="TH10" s="127"/>
      <c r="TI10" s="127"/>
      <c r="TJ10" s="127"/>
      <c r="TK10" s="127"/>
      <c r="TL10" s="127"/>
      <c r="TM10" s="127"/>
      <c r="TN10" s="127"/>
      <c r="TO10" s="127"/>
      <c r="TP10" s="127"/>
      <c r="TQ10" s="127"/>
      <c r="TR10" s="127"/>
      <c r="TS10" s="127"/>
      <c r="TT10" s="127"/>
      <c r="TU10" s="127"/>
      <c r="TV10" s="127"/>
      <c r="TW10" s="127"/>
      <c r="TX10" s="127"/>
      <c r="TY10" s="127"/>
      <c r="TZ10" s="127"/>
      <c r="UA10" s="127"/>
      <c r="UB10" s="127"/>
      <c r="UC10" s="127"/>
      <c r="UD10" s="127"/>
      <c r="UE10" s="127"/>
      <c r="UF10" s="127"/>
      <c r="UG10" s="127"/>
      <c r="UH10" s="127"/>
      <c r="UI10" s="127"/>
      <c r="UJ10" s="127"/>
      <c r="UK10" s="127"/>
      <c r="UL10" s="127"/>
      <c r="UM10" s="127"/>
      <c r="UN10" s="127"/>
      <c r="UO10" s="127"/>
      <c r="UP10" s="127"/>
      <c r="UQ10" s="127"/>
      <c r="UR10" s="127"/>
      <c r="US10" s="127"/>
      <c r="UT10" s="127"/>
      <c r="UU10" s="127"/>
      <c r="UV10" s="127"/>
      <c r="UW10" s="127"/>
      <c r="UX10" s="127"/>
      <c r="UY10" s="127"/>
      <c r="UZ10" s="127"/>
      <c r="VA10" s="127"/>
      <c r="VB10" s="127"/>
      <c r="VC10" s="127"/>
      <c r="VD10" s="127"/>
      <c r="VE10" s="127"/>
      <c r="VF10" s="127"/>
      <c r="VG10" s="127"/>
      <c r="VH10" s="127"/>
      <c r="VI10" s="127"/>
      <c r="VJ10" s="127"/>
      <c r="VK10" s="127"/>
      <c r="VL10" s="127"/>
      <c r="VM10" s="127"/>
      <c r="VN10" s="127"/>
      <c r="VO10" s="127"/>
      <c r="VP10" s="127"/>
      <c r="VQ10" s="127"/>
      <c r="VR10" s="127"/>
      <c r="VS10" s="127"/>
      <c r="VT10" s="127"/>
      <c r="VU10" s="127"/>
      <c r="VV10" s="127"/>
      <c r="VW10" s="127"/>
      <c r="VX10" s="127"/>
      <c r="VY10" s="127"/>
      <c r="VZ10" s="127"/>
      <c r="WA10" s="127"/>
      <c r="WB10" s="127"/>
      <c r="WC10" s="127"/>
      <c r="WD10" s="127"/>
      <c r="WE10" s="127"/>
      <c r="WF10" s="127"/>
      <c r="WG10" s="127"/>
      <c r="WH10" s="127"/>
      <c r="WI10" s="127"/>
      <c r="WJ10" s="127"/>
      <c r="WK10" s="127"/>
      <c r="WL10" s="127"/>
      <c r="WM10" s="127"/>
      <c r="WN10" s="127"/>
      <c r="WO10" s="127"/>
      <c r="WP10" s="127"/>
      <c r="WQ10" s="127"/>
      <c r="WR10" s="127"/>
      <c r="WS10" s="127"/>
      <c r="WT10" s="127"/>
      <c r="WU10" s="127"/>
      <c r="WV10" s="127"/>
      <c r="WW10" s="127"/>
      <c r="WX10" s="127"/>
      <c r="WY10" s="127"/>
      <c r="WZ10" s="127"/>
      <c r="XA10" s="127"/>
      <c r="XB10" s="127"/>
      <c r="XC10" s="127"/>
      <c r="XD10" s="127"/>
      <c r="XE10" s="127"/>
      <c r="XF10" s="127"/>
      <c r="XG10" s="127"/>
      <c r="XH10" s="127"/>
      <c r="XI10" s="127"/>
      <c r="XJ10" s="127"/>
      <c r="XK10" s="127"/>
      <c r="XL10" s="127"/>
      <c r="XM10" s="127"/>
      <c r="XN10" s="127"/>
      <c r="XO10" s="127"/>
      <c r="XP10" s="127"/>
      <c r="XQ10" s="127"/>
      <c r="XR10" s="127"/>
      <c r="XS10" s="127"/>
      <c r="XT10" s="127"/>
      <c r="XU10" s="127"/>
      <c r="XV10" s="127"/>
      <c r="XW10" s="127"/>
      <c r="XX10" s="127"/>
      <c r="XY10" s="127"/>
      <c r="XZ10" s="127"/>
      <c r="YA10" s="127"/>
      <c r="YB10" s="127"/>
      <c r="YC10" s="127"/>
      <c r="YD10" s="127"/>
      <c r="YE10" s="127"/>
      <c r="YF10" s="127"/>
      <c r="YG10" s="127"/>
      <c r="YH10" s="127"/>
      <c r="YI10" s="127"/>
      <c r="YJ10" s="127"/>
      <c r="YK10" s="127"/>
      <c r="YL10" s="127"/>
      <c r="YM10" s="127"/>
      <c r="YN10" s="127"/>
      <c r="YO10" s="127"/>
      <c r="YP10" s="127"/>
      <c r="YQ10" s="127"/>
      <c r="YR10" s="127"/>
      <c r="YS10" s="127"/>
      <c r="YT10" s="127"/>
      <c r="YU10" s="127"/>
      <c r="YV10" s="127"/>
      <c r="YW10" s="127"/>
      <c r="YX10" s="127"/>
      <c r="YY10" s="127"/>
      <c r="YZ10" s="127"/>
      <c r="ZA10" s="127"/>
      <c r="ZB10" s="127"/>
      <c r="ZC10" s="127"/>
      <c r="ZD10" s="127"/>
      <c r="ZE10" s="127"/>
      <c r="ZF10" s="127"/>
      <c r="ZG10" s="127"/>
      <c r="ZH10" s="127"/>
      <c r="ZI10" s="127"/>
      <c r="ZJ10" s="127"/>
      <c r="ZK10" s="127"/>
      <c r="ZL10" s="127"/>
      <c r="ZM10" s="127"/>
      <c r="ZN10" s="127"/>
      <c r="ZO10" s="127"/>
      <c r="ZP10" s="127"/>
      <c r="ZQ10" s="127"/>
      <c r="ZR10" s="127"/>
      <c r="ZS10" s="127"/>
      <c r="ZT10" s="127"/>
      <c r="ZU10" s="127"/>
      <c r="ZV10" s="127"/>
      <c r="ZW10" s="127"/>
      <c r="ZX10" s="127"/>
      <c r="ZY10" s="127"/>
      <c r="ZZ10" s="127"/>
      <c r="AAA10" s="127"/>
      <c r="AAB10" s="127"/>
      <c r="AAC10" s="127"/>
      <c r="AAD10" s="127"/>
      <c r="AAE10" s="127"/>
      <c r="AAF10" s="127"/>
      <c r="AAG10" s="127"/>
      <c r="AAH10" s="127"/>
      <c r="AAI10" s="127"/>
      <c r="AAJ10" s="127"/>
      <c r="AAK10" s="127"/>
      <c r="AAL10" s="127"/>
      <c r="AAM10" s="127"/>
      <c r="AAN10" s="127"/>
      <c r="AAO10" s="127"/>
      <c r="AAP10" s="127"/>
      <c r="AAQ10" s="127"/>
      <c r="AAR10" s="127"/>
      <c r="AAS10" s="127"/>
      <c r="AAT10" s="127"/>
      <c r="AAU10" s="127"/>
      <c r="AAV10" s="127"/>
      <c r="AAW10" s="127"/>
      <c r="AAX10" s="127"/>
      <c r="AAY10" s="127"/>
      <c r="AAZ10" s="127"/>
      <c r="ABA10" s="127"/>
      <c r="ABB10" s="127"/>
      <c r="ABC10" s="127"/>
      <c r="ABD10" s="127"/>
      <c r="ABE10" s="127"/>
      <c r="ABF10" s="127"/>
      <c r="ABG10" s="127"/>
      <c r="ABH10" s="127"/>
      <c r="ABI10" s="127"/>
      <c r="ABJ10" s="127"/>
      <c r="ABK10" s="127"/>
      <c r="ABL10" s="127"/>
      <c r="ABM10" s="127"/>
      <c r="ABN10" s="127"/>
      <c r="ABO10" s="127"/>
      <c r="ABP10" s="127"/>
      <c r="ABQ10" s="127"/>
      <c r="ABR10" s="127"/>
      <c r="ABS10" s="127"/>
      <c r="ABT10" s="127"/>
      <c r="ABU10" s="127"/>
      <c r="ABV10" s="127"/>
      <c r="ABW10" s="127"/>
      <c r="ABX10" s="127"/>
      <c r="ABY10" s="127"/>
      <c r="ABZ10" s="127"/>
      <c r="ACA10" s="127"/>
      <c r="ACB10" s="127"/>
      <c r="ACC10" s="127"/>
      <c r="ACD10" s="127"/>
      <c r="ACE10" s="127"/>
      <c r="ACF10" s="127"/>
      <c r="ACG10" s="127"/>
      <c r="ACH10" s="127"/>
      <c r="ACI10" s="127"/>
      <c r="ACJ10" s="127"/>
      <c r="ACK10" s="127"/>
      <c r="ACL10" s="127"/>
      <c r="ACM10" s="127"/>
      <c r="ACN10" s="127"/>
      <c r="ACO10" s="127"/>
      <c r="ACP10" s="127"/>
      <c r="ACQ10" s="127"/>
      <c r="ACR10" s="127"/>
      <c r="ACS10" s="127"/>
      <c r="ACT10" s="127"/>
      <c r="ACU10" s="127"/>
      <c r="ACV10" s="127"/>
      <c r="ACW10" s="127"/>
      <c r="ACX10" s="127"/>
      <c r="ACY10" s="127"/>
      <c r="ACZ10" s="127"/>
      <c r="ADA10" s="127"/>
      <c r="ADB10" s="127"/>
      <c r="ADC10" s="127"/>
      <c r="ADD10" s="127"/>
      <c r="ADE10" s="127"/>
      <c r="ADF10" s="127"/>
      <c r="ADG10" s="127"/>
      <c r="ADH10" s="127"/>
      <c r="ADI10" s="127"/>
      <c r="ADJ10" s="127"/>
      <c r="ADK10" s="127"/>
      <c r="ADL10" s="127"/>
      <c r="ADM10" s="127"/>
      <c r="ADN10" s="127"/>
      <c r="ADO10" s="127"/>
      <c r="ADP10" s="127"/>
      <c r="ADQ10" s="127"/>
      <c r="ADR10" s="127"/>
      <c r="ADS10" s="127"/>
      <c r="ADT10" s="127"/>
      <c r="ADU10" s="127"/>
      <c r="ADV10" s="127"/>
      <c r="ADW10" s="127"/>
      <c r="ADX10" s="127"/>
      <c r="ADY10" s="127"/>
      <c r="ADZ10" s="127"/>
      <c r="AEA10" s="127"/>
      <c r="AEB10" s="127"/>
      <c r="AEC10" s="127"/>
      <c r="AED10" s="127"/>
      <c r="AEE10" s="127"/>
      <c r="AEF10" s="127"/>
      <c r="AEG10" s="127"/>
      <c r="AEH10" s="127"/>
      <c r="AEI10" s="127"/>
      <c r="AEJ10" s="127"/>
      <c r="AEK10" s="127"/>
      <c r="AEL10" s="127"/>
      <c r="AEM10" s="127"/>
      <c r="AEN10" s="127"/>
      <c r="AEO10" s="127"/>
      <c r="AEP10" s="127"/>
      <c r="AEQ10" s="127"/>
      <c r="AER10" s="127"/>
      <c r="AES10" s="127"/>
      <c r="AET10" s="127"/>
      <c r="AEU10" s="127"/>
      <c r="AEV10" s="127"/>
      <c r="AEW10" s="127"/>
      <c r="AEX10" s="127"/>
      <c r="AEY10" s="127"/>
      <c r="AEZ10" s="127"/>
      <c r="AFA10" s="127"/>
      <c r="AFB10" s="127"/>
      <c r="AFC10" s="127"/>
      <c r="AFD10" s="127"/>
      <c r="AFE10" s="127"/>
      <c r="AFF10" s="127"/>
      <c r="AFG10" s="127"/>
      <c r="AFH10" s="127"/>
      <c r="AFI10" s="127"/>
      <c r="AFJ10" s="127"/>
      <c r="AFK10" s="127"/>
      <c r="AFL10" s="127"/>
      <c r="AFM10" s="127"/>
      <c r="AFN10" s="127"/>
      <c r="AFO10" s="127"/>
      <c r="AFP10" s="127"/>
      <c r="AFQ10" s="127"/>
      <c r="AFR10" s="127"/>
      <c r="AFS10" s="127"/>
      <c r="AFT10" s="127"/>
      <c r="AFU10" s="127"/>
      <c r="AFV10" s="127"/>
      <c r="AFW10" s="127"/>
      <c r="AFX10" s="127"/>
      <c r="AFY10" s="127"/>
      <c r="AFZ10" s="127"/>
      <c r="AGA10" s="127"/>
      <c r="AGB10" s="127"/>
      <c r="AGC10" s="127"/>
      <c r="AGD10" s="127"/>
      <c r="AGE10" s="127"/>
      <c r="AGF10" s="127"/>
      <c r="AGG10" s="127"/>
      <c r="AGH10" s="127"/>
      <c r="AGI10" s="127"/>
      <c r="AGJ10" s="127"/>
      <c r="AGK10" s="127"/>
      <c r="AGL10" s="127"/>
      <c r="AGM10" s="127"/>
      <c r="AGN10" s="127"/>
      <c r="AGO10" s="127"/>
      <c r="AGP10" s="127"/>
      <c r="AGQ10" s="127"/>
      <c r="AGR10" s="127"/>
      <c r="AGS10" s="127"/>
      <c r="AGT10" s="127"/>
      <c r="AGU10" s="127"/>
      <c r="AGV10" s="127"/>
      <c r="AGW10" s="127"/>
      <c r="AGX10" s="127"/>
      <c r="AGY10" s="127"/>
      <c r="AGZ10" s="127"/>
      <c r="AHA10" s="127"/>
      <c r="AHB10" s="127"/>
      <c r="AHC10" s="127"/>
      <c r="AHD10" s="127"/>
      <c r="AHE10" s="127"/>
      <c r="AHF10" s="127"/>
      <c r="AHG10" s="127"/>
      <c r="AHH10" s="127"/>
      <c r="AHI10" s="127"/>
      <c r="AHJ10" s="127"/>
      <c r="AHK10" s="127"/>
      <c r="AHL10" s="127"/>
      <c r="AHM10" s="127"/>
      <c r="AHN10" s="127"/>
      <c r="AHO10" s="127"/>
      <c r="AHP10" s="127"/>
      <c r="AHQ10" s="127"/>
      <c r="AHR10" s="127"/>
      <c r="AHS10" s="127"/>
      <c r="AHT10" s="127"/>
      <c r="AHU10" s="127"/>
      <c r="AHV10" s="127"/>
      <c r="AHW10" s="127"/>
      <c r="AHX10" s="127"/>
      <c r="AHY10" s="127"/>
      <c r="AHZ10" s="127"/>
      <c r="AIA10" s="127"/>
      <c r="AIB10" s="127"/>
      <c r="AIC10" s="127"/>
      <c r="AID10" s="127"/>
      <c r="AIE10" s="127"/>
      <c r="AIF10" s="127"/>
      <c r="AIG10" s="127"/>
      <c r="AIH10" s="127"/>
      <c r="AII10" s="127"/>
      <c r="AIJ10" s="127"/>
      <c r="AIK10" s="127"/>
      <c r="AIL10" s="127"/>
      <c r="AIM10" s="127"/>
      <c r="AIN10" s="127"/>
      <c r="AIO10" s="127"/>
      <c r="AIP10" s="127"/>
      <c r="AIQ10" s="127"/>
      <c r="AIR10" s="127"/>
      <c r="AIS10" s="127"/>
      <c r="AIT10" s="127"/>
      <c r="AIU10" s="127"/>
      <c r="AIV10" s="127"/>
      <c r="AIW10" s="127"/>
      <c r="AIX10" s="127"/>
      <c r="AIY10" s="127"/>
      <c r="AIZ10" s="127"/>
      <c r="AJA10" s="127"/>
      <c r="AJB10" s="127"/>
      <c r="AJC10" s="127"/>
      <c r="AJD10" s="127"/>
      <c r="AJE10" s="127"/>
      <c r="AJF10" s="127"/>
      <c r="AJG10" s="127"/>
      <c r="AJH10" s="127"/>
      <c r="AJI10" s="127"/>
      <c r="AJJ10" s="127"/>
      <c r="AJK10" s="127"/>
      <c r="AJL10" s="127"/>
      <c r="AJM10" s="127"/>
      <c r="AJN10" s="127"/>
      <c r="AJO10" s="127"/>
      <c r="AJP10" s="127"/>
      <c r="AJQ10" s="127"/>
      <c r="AJR10" s="127"/>
      <c r="AJS10" s="127"/>
      <c r="AJT10" s="127"/>
      <c r="AJU10" s="127"/>
      <c r="AJV10" s="127"/>
      <c r="AJW10" s="127"/>
      <c r="AJX10" s="127"/>
      <c r="AJY10" s="127"/>
      <c r="AJZ10" s="127"/>
      <c r="AKA10" s="127"/>
      <c r="AKB10" s="127"/>
      <c r="AKC10" s="127"/>
      <c r="AKD10" s="127"/>
      <c r="AKE10" s="127"/>
      <c r="AKF10" s="127"/>
      <c r="AKG10" s="127"/>
      <c r="AKH10" s="127"/>
      <c r="AKI10" s="127"/>
      <c r="AKJ10" s="127"/>
      <c r="AKK10" s="127"/>
      <c r="AKL10" s="127"/>
      <c r="AKM10" s="127"/>
      <c r="AKN10" s="127"/>
      <c r="AKO10" s="127"/>
      <c r="AKP10" s="127"/>
      <c r="AKQ10" s="127"/>
      <c r="AKR10" s="127"/>
      <c r="AKS10" s="127"/>
      <c r="AKT10" s="127"/>
      <c r="AKU10" s="127"/>
      <c r="AKV10" s="127"/>
      <c r="AKW10" s="127"/>
    </row>
    <row r="11" spans="1:996" s="128" customFormat="1" ht="15.75" x14ac:dyDescent="0.25">
      <c r="A11" s="55" t="s">
        <v>107</v>
      </c>
      <c r="B11" s="57">
        <f t="shared" si="0"/>
        <v>606.53653916612791</v>
      </c>
      <c r="C11" s="57">
        <v>0</v>
      </c>
      <c r="D11" s="57">
        <v>606.53653916612791</v>
      </c>
      <c r="E11" s="57">
        <v>0</v>
      </c>
      <c r="F11" s="57">
        <v>0</v>
      </c>
      <c r="G11" s="57">
        <v>0</v>
      </c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  <c r="IW11" s="127"/>
      <c r="IX11" s="127"/>
      <c r="IY11" s="127"/>
      <c r="IZ11" s="127"/>
      <c r="JA11" s="127"/>
      <c r="JB11" s="127"/>
      <c r="JC11" s="127"/>
      <c r="JD11" s="127"/>
      <c r="JE11" s="127"/>
      <c r="JF11" s="127"/>
      <c r="JG11" s="127"/>
      <c r="JH11" s="127"/>
      <c r="JI11" s="127"/>
      <c r="JJ11" s="127"/>
      <c r="JK11" s="127"/>
      <c r="JL11" s="127"/>
      <c r="JM11" s="127"/>
      <c r="JN11" s="127"/>
      <c r="JO11" s="127"/>
      <c r="JP11" s="127"/>
      <c r="JQ11" s="127"/>
      <c r="JR11" s="127"/>
      <c r="JS11" s="127"/>
      <c r="JT11" s="127"/>
      <c r="JU11" s="127"/>
      <c r="JV11" s="127"/>
      <c r="JW11" s="127"/>
      <c r="JX11" s="127"/>
      <c r="JY11" s="127"/>
      <c r="JZ11" s="127"/>
      <c r="KA11" s="127"/>
      <c r="KB11" s="127"/>
      <c r="KC11" s="127"/>
      <c r="KD11" s="127"/>
      <c r="KE11" s="127"/>
      <c r="KF11" s="127"/>
      <c r="KG11" s="127"/>
      <c r="KH11" s="127"/>
      <c r="KI11" s="127"/>
      <c r="KJ11" s="127"/>
      <c r="KK11" s="127"/>
      <c r="KL11" s="127"/>
      <c r="KM11" s="127"/>
      <c r="KN11" s="127"/>
      <c r="KO11" s="127"/>
      <c r="KP11" s="127"/>
      <c r="KQ11" s="127"/>
      <c r="KR11" s="127"/>
      <c r="KS11" s="127"/>
      <c r="KT11" s="127"/>
      <c r="KU11" s="127"/>
      <c r="KV11" s="127"/>
      <c r="KW11" s="127"/>
      <c r="KX11" s="127"/>
      <c r="KY11" s="127"/>
      <c r="KZ11" s="127"/>
      <c r="LA11" s="127"/>
      <c r="LB11" s="127"/>
      <c r="LC11" s="127"/>
      <c r="LD11" s="127"/>
      <c r="LE11" s="127"/>
      <c r="LF11" s="127"/>
      <c r="LG11" s="127"/>
      <c r="LH11" s="127"/>
      <c r="LI11" s="127"/>
      <c r="LJ11" s="127"/>
      <c r="LK11" s="127"/>
      <c r="LL11" s="127"/>
      <c r="LM11" s="127"/>
      <c r="LN11" s="127"/>
      <c r="LO11" s="127"/>
      <c r="LP11" s="127"/>
      <c r="LQ11" s="127"/>
      <c r="LR11" s="127"/>
      <c r="LS11" s="127"/>
      <c r="LT11" s="127"/>
      <c r="LU11" s="127"/>
      <c r="LV11" s="127"/>
      <c r="LW11" s="127"/>
      <c r="LX11" s="127"/>
      <c r="LY11" s="127"/>
      <c r="LZ11" s="127"/>
      <c r="MA11" s="127"/>
      <c r="MB11" s="127"/>
      <c r="MC11" s="127"/>
      <c r="MD11" s="127"/>
      <c r="ME11" s="127"/>
      <c r="MF11" s="127"/>
      <c r="MG11" s="127"/>
      <c r="MH11" s="127"/>
      <c r="MI11" s="127"/>
      <c r="MJ11" s="127"/>
      <c r="MK11" s="127"/>
      <c r="ML11" s="127"/>
      <c r="MM11" s="127"/>
      <c r="MN11" s="127"/>
      <c r="MO11" s="127"/>
      <c r="MP11" s="127"/>
      <c r="MQ11" s="127"/>
      <c r="MR11" s="127"/>
      <c r="MS11" s="127"/>
      <c r="MT11" s="127"/>
      <c r="MU11" s="127"/>
      <c r="MV11" s="127"/>
      <c r="MW11" s="127"/>
      <c r="MX11" s="127"/>
      <c r="MY11" s="127"/>
      <c r="MZ11" s="127"/>
      <c r="NA11" s="127"/>
      <c r="NB11" s="127"/>
      <c r="NC11" s="127"/>
      <c r="ND11" s="127"/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  <c r="NS11" s="127"/>
      <c r="NT11" s="127"/>
      <c r="NU11" s="127"/>
      <c r="NV11" s="127"/>
      <c r="NW11" s="127"/>
      <c r="NX11" s="127"/>
      <c r="NY11" s="127"/>
      <c r="NZ11" s="127"/>
      <c r="OA11" s="127"/>
      <c r="OB11" s="127"/>
      <c r="OC11" s="127"/>
      <c r="OD11" s="127"/>
      <c r="OE11" s="127"/>
      <c r="OF11" s="127"/>
      <c r="OG11" s="127"/>
      <c r="OH11" s="127"/>
      <c r="OI11" s="127"/>
      <c r="OJ11" s="127"/>
      <c r="OK11" s="127"/>
      <c r="OL11" s="127"/>
      <c r="OM11" s="127"/>
      <c r="ON11" s="127"/>
      <c r="OO11" s="127"/>
      <c r="OP11" s="127"/>
      <c r="OQ11" s="127"/>
      <c r="OR11" s="127"/>
      <c r="OS11" s="127"/>
      <c r="OT11" s="127"/>
      <c r="OU11" s="127"/>
      <c r="OV11" s="127"/>
      <c r="OW11" s="127"/>
      <c r="OX11" s="127"/>
      <c r="OY11" s="127"/>
      <c r="OZ11" s="127"/>
      <c r="PA11" s="127"/>
      <c r="PB11" s="127"/>
      <c r="PC11" s="127"/>
      <c r="PD11" s="127"/>
      <c r="PE11" s="127"/>
      <c r="PF11" s="127"/>
      <c r="PG11" s="127"/>
      <c r="PH11" s="127"/>
      <c r="PI11" s="127"/>
      <c r="PJ11" s="127"/>
      <c r="PK11" s="127"/>
      <c r="PL11" s="127"/>
      <c r="PM11" s="127"/>
      <c r="PN11" s="127"/>
      <c r="PO11" s="127"/>
      <c r="PP11" s="127"/>
      <c r="PQ11" s="127"/>
      <c r="PR11" s="127"/>
      <c r="PS11" s="127"/>
      <c r="PT11" s="127"/>
      <c r="PU11" s="127"/>
      <c r="PV11" s="127"/>
      <c r="PW11" s="127"/>
      <c r="PX11" s="127"/>
      <c r="PY11" s="127"/>
      <c r="PZ11" s="127"/>
      <c r="QA11" s="127"/>
      <c r="QB11" s="127"/>
      <c r="QC11" s="127"/>
      <c r="QD11" s="127"/>
      <c r="QE11" s="127"/>
      <c r="QF11" s="127"/>
      <c r="QG11" s="127"/>
      <c r="QH11" s="127"/>
      <c r="QI11" s="127"/>
      <c r="QJ11" s="127"/>
      <c r="QK11" s="127"/>
      <c r="QL11" s="127"/>
      <c r="QM11" s="127"/>
      <c r="QN11" s="127"/>
      <c r="QO11" s="127"/>
      <c r="QP11" s="127"/>
      <c r="QQ11" s="127"/>
      <c r="QR11" s="127"/>
      <c r="QS11" s="127"/>
      <c r="QT11" s="127"/>
      <c r="QU11" s="127"/>
      <c r="QV11" s="127"/>
      <c r="QW11" s="127"/>
      <c r="QX11" s="127"/>
      <c r="QY11" s="127"/>
      <c r="QZ11" s="127"/>
      <c r="RA11" s="127"/>
      <c r="RB11" s="127"/>
      <c r="RC11" s="127"/>
      <c r="RD11" s="127"/>
      <c r="RE11" s="127"/>
      <c r="RF11" s="127"/>
      <c r="RG11" s="127"/>
      <c r="RH11" s="127"/>
      <c r="RI11" s="127"/>
      <c r="RJ11" s="127"/>
      <c r="RK11" s="127"/>
      <c r="RL11" s="127"/>
      <c r="RM11" s="127"/>
      <c r="RN11" s="127"/>
      <c r="RO11" s="127"/>
      <c r="RP11" s="127"/>
      <c r="RQ11" s="127"/>
      <c r="RR11" s="127"/>
      <c r="RS11" s="127"/>
      <c r="RT11" s="127"/>
      <c r="RU11" s="127"/>
      <c r="RV11" s="127"/>
      <c r="RW11" s="127"/>
      <c r="RX11" s="127"/>
      <c r="RY11" s="127"/>
      <c r="RZ11" s="127"/>
      <c r="SA11" s="127"/>
      <c r="SB11" s="127"/>
      <c r="SC11" s="127"/>
      <c r="SD11" s="127"/>
      <c r="SE11" s="127"/>
      <c r="SF11" s="127"/>
      <c r="SG11" s="127"/>
      <c r="SH11" s="127"/>
      <c r="SI11" s="127"/>
      <c r="SJ11" s="127"/>
      <c r="SK11" s="127"/>
      <c r="SL11" s="127"/>
      <c r="SM11" s="127"/>
      <c r="SN11" s="127"/>
      <c r="SO11" s="127"/>
      <c r="SP11" s="127"/>
      <c r="SQ11" s="127"/>
      <c r="SR11" s="127"/>
      <c r="SS11" s="127"/>
      <c r="ST11" s="127"/>
      <c r="SU11" s="127"/>
      <c r="SV11" s="127"/>
      <c r="SW11" s="127"/>
      <c r="SX11" s="127"/>
      <c r="SY11" s="127"/>
      <c r="SZ11" s="127"/>
      <c r="TA11" s="127"/>
      <c r="TB11" s="127"/>
      <c r="TC11" s="127"/>
      <c r="TD11" s="127"/>
      <c r="TE11" s="127"/>
      <c r="TF11" s="127"/>
      <c r="TG11" s="127"/>
      <c r="TH11" s="127"/>
      <c r="TI11" s="127"/>
      <c r="TJ11" s="127"/>
      <c r="TK11" s="127"/>
      <c r="TL11" s="127"/>
      <c r="TM11" s="127"/>
      <c r="TN11" s="127"/>
      <c r="TO11" s="127"/>
      <c r="TP11" s="127"/>
      <c r="TQ11" s="127"/>
      <c r="TR11" s="127"/>
      <c r="TS11" s="127"/>
      <c r="TT11" s="127"/>
      <c r="TU11" s="127"/>
      <c r="TV11" s="127"/>
      <c r="TW11" s="127"/>
      <c r="TX11" s="127"/>
      <c r="TY11" s="127"/>
      <c r="TZ11" s="127"/>
      <c r="UA11" s="127"/>
      <c r="UB11" s="127"/>
      <c r="UC11" s="127"/>
      <c r="UD11" s="127"/>
      <c r="UE11" s="127"/>
      <c r="UF11" s="127"/>
      <c r="UG11" s="127"/>
      <c r="UH11" s="127"/>
      <c r="UI11" s="127"/>
      <c r="UJ11" s="127"/>
      <c r="UK11" s="127"/>
      <c r="UL11" s="127"/>
      <c r="UM11" s="127"/>
      <c r="UN11" s="127"/>
      <c r="UO11" s="127"/>
      <c r="UP11" s="127"/>
      <c r="UQ11" s="127"/>
      <c r="UR11" s="127"/>
      <c r="US11" s="127"/>
      <c r="UT11" s="127"/>
      <c r="UU11" s="127"/>
      <c r="UV11" s="127"/>
      <c r="UW11" s="127"/>
      <c r="UX11" s="127"/>
      <c r="UY11" s="127"/>
      <c r="UZ11" s="127"/>
      <c r="VA11" s="127"/>
      <c r="VB11" s="127"/>
      <c r="VC11" s="127"/>
      <c r="VD11" s="127"/>
      <c r="VE11" s="127"/>
      <c r="VF11" s="127"/>
      <c r="VG11" s="127"/>
      <c r="VH11" s="127"/>
      <c r="VI11" s="127"/>
      <c r="VJ11" s="127"/>
      <c r="VK11" s="127"/>
      <c r="VL11" s="127"/>
      <c r="VM11" s="127"/>
      <c r="VN11" s="127"/>
      <c r="VO11" s="127"/>
      <c r="VP11" s="127"/>
      <c r="VQ11" s="127"/>
      <c r="VR11" s="127"/>
      <c r="VS11" s="127"/>
      <c r="VT11" s="127"/>
      <c r="VU11" s="127"/>
      <c r="VV11" s="127"/>
      <c r="VW11" s="127"/>
      <c r="VX11" s="127"/>
      <c r="VY11" s="127"/>
      <c r="VZ11" s="127"/>
      <c r="WA11" s="127"/>
      <c r="WB11" s="127"/>
      <c r="WC11" s="127"/>
      <c r="WD11" s="127"/>
      <c r="WE11" s="127"/>
      <c r="WF11" s="127"/>
      <c r="WG11" s="127"/>
      <c r="WH11" s="127"/>
      <c r="WI11" s="127"/>
      <c r="WJ11" s="127"/>
      <c r="WK11" s="127"/>
      <c r="WL11" s="127"/>
      <c r="WM11" s="127"/>
      <c r="WN11" s="127"/>
      <c r="WO11" s="127"/>
      <c r="WP11" s="127"/>
      <c r="WQ11" s="127"/>
      <c r="WR11" s="127"/>
      <c r="WS11" s="127"/>
      <c r="WT11" s="127"/>
      <c r="WU11" s="127"/>
      <c r="WV11" s="127"/>
      <c r="WW11" s="127"/>
      <c r="WX11" s="127"/>
      <c r="WY11" s="127"/>
      <c r="WZ11" s="127"/>
      <c r="XA11" s="127"/>
      <c r="XB11" s="127"/>
      <c r="XC11" s="127"/>
      <c r="XD11" s="127"/>
      <c r="XE11" s="127"/>
      <c r="XF11" s="127"/>
      <c r="XG11" s="127"/>
      <c r="XH11" s="127"/>
      <c r="XI11" s="127"/>
      <c r="XJ11" s="127"/>
      <c r="XK11" s="127"/>
      <c r="XL11" s="127"/>
      <c r="XM11" s="127"/>
      <c r="XN11" s="127"/>
      <c r="XO11" s="127"/>
      <c r="XP11" s="127"/>
      <c r="XQ11" s="127"/>
      <c r="XR11" s="127"/>
      <c r="XS11" s="127"/>
      <c r="XT11" s="127"/>
      <c r="XU11" s="127"/>
      <c r="XV11" s="127"/>
      <c r="XW11" s="127"/>
      <c r="XX11" s="127"/>
      <c r="XY11" s="127"/>
      <c r="XZ11" s="127"/>
      <c r="YA11" s="127"/>
      <c r="YB11" s="127"/>
      <c r="YC11" s="127"/>
      <c r="YD11" s="127"/>
      <c r="YE11" s="127"/>
      <c r="YF11" s="127"/>
      <c r="YG11" s="127"/>
      <c r="YH11" s="127"/>
      <c r="YI11" s="127"/>
      <c r="YJ11" s="127"/>
      <c r="YK11" s="127"/>
      <c r="YL11" s="127"/>
      <c r="YM11" s="127"/>
      <c r="YN11" s="127"/>
      <c r="YO11" s="127"/>
      <c r="YP11" s="127"/>
      <c r="YQ11" s="127"/>
      <c r="YR11" s="127"/>
      <c r="YS11" s="127"/>
      <c r="YT11" s="127"/>
      <c r="YU11" s="127"/>
      <c r="YV11" s="127"/>
      <c r="YW11" s="127"/>
      <c r="YX11" s="127"/>
      <c r="YY11" s="127"/>
      <c r="YZ11" s="127"/>
      <c r="ZA11" s="127"/>
      <c r="ZB11" s="127"/>
      <c r="ZC11" s="127"/>
      <c r="ZD11" s="127"/>
      <c r="ZE11" s="127"/>
      <c r="ZF11" s="127"/>
      <c r="ZG11" s="127"/>
      <c r="ZH11" s="127"/>
      <c r="ZI11" s="127"/>
      <c r="ZJ11" s="127"/>
      <c r="ZK11" s="127"/>
      <c r="ZL11" s="127"/>
      <c r="ZM11" s="127"/>
      <c r="ZN11" s="127"/>
      <c r="ZO11" s="127"/>
      <c r="ZP11" s="127"/>
      <c r="ZQ11" s="127"/>
      <c r="ZR11" s="127"/>
      <c r="ZS11" s="127"/>
      <c r="ZT11" s="127"/>
      <c r="ZU11" s="127"/>
      <c r="ZV11" s="127"/>
      <c r="ZW11" s="127"/>
      <c r="ZX11" s="127"/>
      <c r="ZY11" s="127"/>
      <c r="ZZ11" s="127"/>
      <c r="AAA11" s="127"/>
      <c r="AAB11" s="127"/>
      <c r="AAC11" s="127"/>
      <c r="AAD11" s="127"/>
      <c r="AAE11" s="127"/>
      <c r="AAF11" s="127"/>
      <c r="AAG11" s="127"/>
      <c r="AAH11" s="127"/>
      <c r="AAI11" s="127"/>
      <c r="AAJ11" s="127"/>
      <c r="AAK11" s="127"/>
      <c r="AAL11" s="127"/>
      <c r="AAM11" s="127"/>
      <c r="AAN11" s="127"/>
      <c r="AAO11" s="127"/>
      <c r="AAP11" s="127"/>
      <c r="AAQ11" s="127"/>
      <c r="AAR11" s="127"/>
      <c r="AAS11" s="127"/>
      <c r="AAT11" s="127"/>
      <c r="AAU11" s="127"/>
      <c r="AAV11" s="127"/>
      <c r="AAW11" s="127"/>
      <c r="AAX11" s="127"/>
      <c r="AAY11" s="127"/>
      <c r="AAZ11" s="127"/>
      <c r="ABA11" s="127"/>
      <c r="ABB11" s="127"/>
      <c r="ABC11" s="127"/>
      <c r="ABD11" s="127"/>
      <c r="ABE11" s="127"/>
      <c r="ABF11" s="127"/>
      <c r="ABG11" s="127"/>
      <c r="ABH11" s="127"/>
      <c r="ABI11" s="127"/>
      <c r="ABJ11" s="127"/>
      <c r="ABK11" s="127"/>
      <c r="ABL11" s="127"/>
      <c r="ABM11" s="127"/>
      <c r="ABN11" s="127"/>
      <c r="ABO11" s="127"/>
      <c r="ABP11" s="127"/>
      <c r="ABQ11" s="127"/>
      <c r="ABR11" s="127"/>
      <c r="ABS11" s="127"/>
      <c r="ABT11" s="127"/>
      <c r="ABU11" s="127"/>
      <c r="ABV11" s="127"/>
      <c r="ABW11" s="127"/>
      <c r="ABX11" s="127"/>
      <c r="ABY11" s="127"/>
      <c r="ABZ11" s="127"/>
      <c r="ACA11" s="127"/>
      <c r="ACB11" s="127"/>
      <c r="ACC11" s="127"/>
      <c r="ACD11" s="127"/>
      <c r="ACE11" s="127"/>
      <c r="ACF11" s="127"/>
      <c r="ACG11" s="127"/>
      <c r="ACH11" s="127"/>
      <c r="ACI11" s="127"/>
      <c r="ACJ11" s="127"/>
      <c r="ACK11" s="127"/>
      <c r="ACL11" s="127"/>
      <c r="ACM11" s="127"/>
      <c r="ACN11" s="127"/>
      <c r="ACO11" s="127"/>
      <c r="ACP11" s="127"/>
      <c r="ACQ11" s="127"/>
      <c r="ACR11" s="127"/>
      <c r="ACS11" s="127"/>
      <c r="ACT11" s="127"/>
      <c r="ACU11" s="127"/>
      <c r="ACV11" s="127"/>
      <c r="ACW11" s="127"/>
      <c r="ACX11" s="127"/>
      <c r="ACY11" s="127"/>
      <c r="ACZ11" s="127"/>
      <c r="ADA11" s="127"/>
      <c r="ADB11" s="127"/>
      <c r="ADC11" s="127"/>
      <c r="ADD11" s="127"/>
      <c r="ADE11" s="127"/>
      <c r="ADF11" s="127"/>
      <c r="ADG11" s="127"/>
      <c r="ADH11" s="127"/>
      <c r="ADI11" s="127"/>
      <c r="ADJ11" s="127"/>
      <c r="ADK11" s="127"/>
      <c r="ADL11" s="127"/>
      <c r="ADM11" s="127"/>
      <c r="ADN11" s="127"/>
      <c r="ADO11" s="127"/>
      <c r="ADP11" s="127"/>
      <c r="ADQ11" s="127"/>
      <c r="ADR11" s="127"/>
      <c r="ADS11" s="127"/>
      <c r="ADT11" s="127"/>
      <c r="ADU11" s="127"/>
      <c r="ADV11" s="127"/>
      <c r="ADW11" s="127"/>
      <c r="ADX11" s="127"/>
      <c r="ADY11" s="127"/>
      <c r="ADZ11" s="127"/>
      <c r="AEA11" s="127"/>
      <c r="AEB11" s="127"/>
      <c r="AEC11" s="127"/>
      <c r="AED11" s="127"/>
      <c r="AEE11" s="127"/>
      <c r="AEF11" s="127"/>
      <c r="AEG11" s="127"/>
      <c r="AEH11" s="127"/>
      <c r="AEI11" s="127"/>
      <c r="AEJ11" s="127"/>
      <c r="AEK11" s="127"/>
      <c r="AEL11" s="127"/>
      <c r="AEM11" s="127"/>
      <c r="AEN11" s="127"/>
      <c r="AEO11" s="127"/>
      <c r="AEP11" s="127"/>
      <c r="AEQ11" s="127"/>
      <c r="AER11" s="127"/>
      <c r="AES11" s="127"/>
      <c r="AET11" s="127"/>
      <c r="AEU11" s="127"/>
      <c r="AEV11" s="127"/>
      <c r="AEW11" s="127"/>
      <c r="AEX11" s="127"/>
      <c r="AEY11" s="127"/>
      <c r="AEZ11" s="127"/>
      <c r="AFA11" s="127"/>
      <c r="AFB11" s="127"/>
      <c r="AFC11" s="127"/>
      <c r="AFD11" s="127"/>
      <c r="AFE11" s="127"/>
      <c r="AFF11" s="127"/>
      <c r="AFG11" s="127"/>
      <c r="AFH11" s="127"/>
      <c r="AFI11" s="127"/>
      <c r="AFJ11" s="127"/>
      <c r="AFK11" s="127"/>
      <c r="AFL11" s="127"/>
      <c r="AFM11" s="127"/>
      <c r="AFN11" s="127"/>
      <c r="AFO11" s="127"/>
      <c r="AFP11" s="127"/>
      <c r="AFQ11" s="127"/>
      <c r="AFR11" s="127"/>
      <c r="AFS11" s="127"/>
      <c r="AFT11" s="127"/>
      <c r="AFU11" s="127"/>
      <c r="AFV11" s="127"/>
      <c r="AFW11" s="127"/>
      <c r="AFX11" s="127"/>
      <c r="AFY11" s="127"/>
      <c r="AFZ11" s="127"/>
      <c r="AGA11" s="127"/>
      <c r="AGB11" s="127"/>
      <c r="AGC11" s="127"/>
      <c r="AGD11" s="127"/>
      <c r="AGE11" s="127"/>
      <c r="AGF11" s="127"/>
      <c r="AGG11" s="127"/>
      <c r="AGH11" s="127"/>
      <c r="AGI11" s="127"/>
      <c r="AGJ11" s="127"/>
      <c r="AGK11" s="127"/>
      <c r="AGL11" s="127"/>
      <c r="AGM11" s="127"/>
      <c r="AGN11" s="127"/>
      <c r="AGO11" s="127"/>
      <c r="AGP11" s="127"/>
      <c r="AGQ11" s="127"/>
      <c r="AGR11" s="127"/>
      <c r="AGS11" s="127"/>
      <c r="AGT11" s="127"/>
      <c r="AGU11" s="127"/>
      <c r="AGV11" s="127"/>
      <c r="AGW11" s="127"/>
      <c r="AGX11" s="127"/>
      <c r="AGY11" s="127"/>
      <c r="AGZ11" s="127"/>
      <c r="AHA11" s="127"/>
      <c r="AHB11" s="127"/>
      <c r="AHC11" s="127"/>
      <c r="AHD11" s="127"/>
      <c r="AHE11" s="127"/>
      <c r="AHF11" s="127"/>
      <c r="AHG11" s="127"/>
      <c r="AHH11" s="127"/>
      <c r="AHI11" s="127"/>
      <c r="AHJ11" s="127"/>
      <c r="AHK11" s="127"/>
      <c r="AHL11" s="127"/>
      <c r="AHM11" s="127"/>
      <c r="AHN11" s="127"/>
      <c r="AHO11" s="127"/>
      <c r="AHP11" s="127"/>
      <c r="AHQ11" s="127"/>
      <c r="AHR11" s="127"/>
      <c r="AHS11" s="127"/>
      <c r="AHT11" s="127"/>
      <c r="AHU11" s="127"/>
      <c r="AHV11" s="127"/>
      <c r="AHW11" s="127"/>
      <c r="AHX11" s="127"/>
      <c r="AHY11" s="127"/>
      <c r="AHZ11" s="127"/>
      <c r="AIA11" s="127"/>
      <c r="AIB11" s="127"/>
      <c r="AIC11" s="127"/>
      <c r="AID11" s="127"/>
      <c r="AIE11" s="127"/>
      <c r="AIF11" s="127"/>
      <c r="AIG11" s="127"/>
      <c r="AIH11" s="127"/>
      <c r="AII11" s="127"/>
      <c r="AIJ11" s="127"/>
      <c r="AIK11" s="127"/>
      <c r="AIL11" s="127"/>
      <c r="AIM11" s="127"/>
      <c r="AIN11" s="127"/>
      <c r="AIO11" s="127"/>
      <c r="AIP11" s="127"/>
      <c r="AIQ11" s="127"/>
      <c r="AIR11" s="127"/>
      <c r="AIS11" s="127"/>
      <c r="AIT11" s="127"/>
      <c r="AIU11" s="127"/>
      <c r="AIV11" s="127"/>
      <c r="AIW11" s="127"/>
      <c r="AIX11" s="127"/>
      <c r="AIY11" s="127"/>
      <c r="AIZ11" s="127"/>
      <c r="AJA11" s="127"/>
      <c r="AJB11" s="127"/>
      <c r="AJC11" s="127"/>
      <c r="AJD11" s="127"/>
      <c r="AJE11" s="127"/>
      <c r="AJF11" s="127"/>
      <c r="AJG11" s="127"/>
      <c r="AJH11" s="127"/>
      <c r="AJI11" s="127"/>
      <c r="AJJ11" s="127"/>
      <c r="AJK11" s="127"/>
      <c r="AJL11" s="127"/>
      <c r="AJM11" s="127"/>
      <c r="AJN11" s="127"/>
      <c r="AJO11" s="127"/>
      <c r="AJP11" s="127"/>
      <c r="AJQ11" s="127"/>
      <c r="AJR11" s="127"/>
      <c r="AJS11" s="127"/>
      <c r="AJT11" s="127"/>
      <c r="AJU11" s="127"/>
      <c r="AJV11" s="127"/>
      <c r="AJW11" s="127"/>
      <c r="AJX11" s="127"/>
      <c r="AJY11" s="127"/>
      <c r="AJZ11" s="127"/>
      <c r="AKA11" s="127"/>
      <c r="AKB11" s="127"/>
      <c r="AKC11" s="127"/>
      <c r="AKD11" s="127"/>
      <c r="AKE11" s="127"/>
      <c r="AKF11" s="127"/>
      <c r="AKG11" s="127"/>
      <c r="AKH11" s="127"/>
      <c r="AKI11" s="127"/>
      <c r="AKJ11" s="127"/>
      <c r="AKK11" s="127"/>
      <c r="AKL11" s="127"/>
      <c r="AKM11" s="127"/>
      <c r="AKN11" s="127"/>
      <c r="AKO11" s="127"/>
      <c r="AKP11" s="127"/>
      <c r="AKQ11" s="127"/>
      <c r="AKR11" s="127"/>
      <c r="AKS11" s="127"/>
      <c r="AKT11" s="127"/>
      <c r="AKU11" s="127"/>
      <c r="AKV11" s="127"/>
      <c r="AKW11" s="127"/>
    </row>
    <row r="12" spans="1:996" s="128" customFormat="1" ht="15.75" x14ac:dyDescent="0.25">
      <c r="A12" s="55" t="s">
        <v>108</v>
      </c>
      <c r="B12" s="57">
        <f t="shared" si="0"/>
        <v>16173.198455964826</v>
      </c>
      <c r="C12" s="57">
        <v>6089.7289737179981</v>
      </c>
      <c r="D12" s="57">
        <v>7286.775002454574</v>
      </c>
      <c r="E12" s="57">
        <v>0</v>
      </c>
      <c r="F12" s="57">
        <v>2796.6944797922561</v>
      </c>
      <c r="G12" s="57">
        <v>0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  <c r="IS12" s="127"/>
      <c r="IT12" s="127"/>
      <c r="IU12" s="127"/>
      <c r="IV12" s="127"/>
      <c r="IW12" s="127"/>
      <c r="IX12" s="127"/>
      <c r="IY12" s="127"/>
      <c r="IZ12" s="127"/>
      <c r="JA12" s="127"/>
      <c r="JB12" s="127"/>
      <c r="JC12" s="127"/>
      <c r="JD12" s="127"/>
      <c r="JE12" s="127"/>
      <c r="JF12" s="127"/>
      <c r="JG12" s="127"/>
      <c r="JH12" s="127"/>
      <c r="JI12" s="127"/>
      <c r="JJ12" s="127"/>
      <c r="JK12" s="127"/>
      <c r="JL12" s="127"/>
      <c r="JM12" s="127"/>
      <c r="JN12" s="127"/>
      <c r="JO12" s="127"/>
      <c r="JP12" s="127"/>
      <c r="JQ12" s="127"/>
      <c r="JR12" s="127"/>
      <c r="JS12" s="127"/>
      <c r="JT12" s="127"/>
      <c r="JU12" s="127"/>
      <c r="JV12" s="127"/>
      <c r="JW12" s="127"/>
      <c r="JX12" s="127"/>
      <c r="JY12" s="127"/>
      <c r="JZ12" s="127"/>
      <c r="KA12" s="127"/>
      <c r="KB12" s="127"/>
      <c r="KC12" s="127"/>
      <c r="KD12" s="127"/>
      <c r="KE12" s="127"/>
      <c r="KF12" s="127"/>
      <c r="KG12" s="127"/>
      <c r="KH12" s="127"/>
      <c r="KI12" s="127"/>
      <c r="KJ12" s="127"/>
      <c r="KK12" s="127"/>
      <c r="KL12" s="127"/>
      <c r="KM12" s="127"/>
      <c r="KN12" s="127"/>
      <c r="KO12" s="127"/>
      <c r="KP12" s="127"/>
      <c r="KQ12" s="127"/>
      <c r="KR12" s="127"/>
      <c r="KS12" s="127"/>
      <c r="KT12" s="127"/>
      <c r="KU12" s="127"/>
      <c r="KV12" s="127"/>
      <c r="KW12" s="127"/>
      <c r="KX12" s="127"/>
      <c r="KY12" s="127"/>
      <c r="KZ12" s="127"/>
      <c r="LA12" s="127"/>
      <c r="LB12" s="127"/>
      <c r="LC12" s="127"/>
      <c r="LD12" s="127"/>
      <c r="LE12" s="127"/>
      <c r="LF12" s="127"/>
      <c r="LG12" s="127"/>
      <c r="LH12" s="127"/>
      <c r="LI12" s="127"/>
      <c r="LJ12" s="127"/>
      <c r="LK12" s="127"/>
      <c r="LL12" s="127"/>
      <c r="LM12" s="127"/>
      <c r="LN12" s="127"/>
      <c r="LO12" s="127"/>
      <c r="LP12" s="127"/>
      <c r="LQ12" s="127"/>
      <c r="LR12" s="127"/>
      <c r="LS12" s="127"/>
      <c r="LT12" s="127"/>
      <c r="LU12" s="127"/>
      <c r="LV12" s="127"/>
      <c r="LW12" s="127"/>
      <c r="LX12" s="127"/>
      <c r="LY12" s="127"/>
      <c r="LZ12" s="127"/>
      <c r="MA12" s="127"/>
      <c r="MB12" s="127"/>
      <c r="MC12" s="127"/>
      <c r="MD12" s="127"/>
      <c r="ME12" s="127"/>
      <c r="MF12" s="127"/>
      <c r="MG12" s="127"/>
      <c r="MH12" s="127"/>
      <c r="MI12" s="127"/>
      <c r="MJ12" s="127"/>
      <c r="MK12" s="127"/>
      <c r="ML12" s="127"/>
      <c r="MM12" s="127"/>
      <c r="MN12" s="127"/>
      <c r="MO12" s="127"/>
      <c r="MP12" s="127"/>
      <c r="MQ12" s="127"/>
      <c r="MR12" s="127"/>
      <c r="MS12" s="127"/>
      <c r="MT12" s="127"/>
      <c r="MU12" s="127"/>
      <c r="MV12" s="127"/>
      <c r="MW12" s="127"/>
      <c r="MX12" s="127"/>
      <c r="MY12" s="127"/>
      <c r="MZ12" s="127"/>
      <c r="NA12" s="127"/>
      <c r="NB12" s="127"/>
      <c r="NC12" s="127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  <c r="NS12" s="127"/>
      <c r="NT12" s="127"/>
      <c r="NU12" s="127"/>
      <c r="NV12" s="127"/>
      <c r="NW12" s="127"/>
      <c r="NX12" s="127"/>
      <c r="NY12" s="127"/>
      <c r="NZ12" s="127"/>
      <c r="OA12" s="127"/>
      <c r="OB12" s="127"/>
      <c r="OC12" s="127"/>
      <c r="OD12" s="127"/>
      <c r="OE12" s="127"/>
      <c r="OF12" s="127"/>
      <c r="OG12" s="127"/>
      <c r="OH12" s="127"/>
      <c r="OI12" s="127"/>
      <c r="OJ12" s="127"/>
      <c r="OK12" s="127"/>
      <c r="OL12" s="127"/>
      <c r="OM12" s="127"/>
      <c r="ON12" s="127"/>
      <c r="OO12" s="127"/>
      <c r="OP12" s="127"/>
      <c r="OQ12" s="127"/>
      <c r="OR12" s="127"/>
      <c r="OS12" s="127"/>
      <c r="OT12" s="127"/>
      <c r="OU12" s="127"/>
      <c r="OV12" s="127"/>
      <c r="OW12" s="127"/>
      <c r="OX12" s="127"/>
      <c r="OY12" s="127"/>
      <c r="OZ12" s="127"/>
      <c r="PA12" s="127"/>
      <c r="PB12" s="127"/>
      <c r="PC12" s="127"/>
      <c r="PD12" s="127"/>
      <c r="PE12" s="127"/>
      <c r="PF12" s="127"/>
      <c r="PG12" s="127"/>
      <c r="PH12" s="127"/>
      <c r="PI12" s="127"/>
      <c r="PJ12" s="127"/>
      <c r="PK12" s="127"/>
      <c r="PL12" s="127"/>
      <c r="PM12" s="127"/>
      <c r="PN12" s="127"/>
      <c r="PO12" s="127"/>
      <c r="PP12" s="127"/>
      <c r="PQ12" s="127"/>
      <c r="PR12" s="127"/>
      <c r="PS12" s="127"/>
      <c r="PT12" s="127"/>
      <c r="PU12" s="127"/>
      <c r="PV12" s="127"/>
      <c r="PW12" s="127"/>
      <c r="PX12" s="127"/>
      <c r="PY12" s="127"/>
      <c r="PZ12" s="127"/>
      <c r="QA12" s="127"/>
      <c r="QB12" s="127"/>
      <c r="QC12" s="127"/>
      <c r="QD12" s="127"/>
      <c r="QE12" s="127"/>
      <c r="QF12" s="127"/>
      <c r="QG12" s="127"/>
      <c r="QH12" s="127"/>
      <c r="QI12" s="127"/>
      <c r="QJ12" s="127"/>
      <c r="QK12" s="127"/>
      <c r="QL12" s="127"/>
      <c r="QM12" s="127"/>
      <c r="QN12" s="127"/>
      <c r="QO12" s="127"/>
      <c r="QP12" s="127"/>
      <c r="QQ12" s="127"/>
      <c r="QR12" s="127"/>
      <c r="QS12" s="127"/>
      <c r="QT12" s="127"/>
      <c r="QU12" s="127"/>
      <c r="QV12" s="127"/>
      <c r="QW12" s="127"/>
      <c r="QX12" s="127"/>
      <c r="QY12" s="127"/>
      <c r="QZ12" s="127"/>
      <c r="RA12" s="127"/>
      <c r="RB12" s="127"/>
      <c r="RC12" s="127"/>
      <c r="RD12" s="127"/>
      <c r="RE12" s="127"/>
      <c r="RF12" s="127"/>
      <c r="RG12" s="127"/>
      <c r="RH12" s="127"/>
      <c r="RI12" s="127"/>
      <c r="RJ12" s="127"/>
      <c r="RK12" s="127"/>
      <c r="RL12" s="127"/>
      <c r="RM12" s="127"/>
      <c r="RN12" s="127"/>
      <c r="RO12" s="127"/>
      <c r="RP12" s="127"/>
      <c r="RQ12" s="127"/>
      <c r="RR12" s="127"/>
      <c r="RS12" s="127"/>
      <c r="RT12" s="127"/>
      <c r="RU12" s="127"/>
      <c r="RV12" s="127"/>
      <c r="RW12" s="127"/>
      <c r="RX12" s="127"/>
      <c r="RY12" s="127"/>
      <c r="RZ12" s="127"/>
      <c r="SA12" s="127"/>
      <c r="SB12" s="127"/>
      <c r="SC12" s="127"/>
      <c r="SD12" s="127"/>
      <c r="SE12" s="127"/>
      <c r="SF12" s="127"/>
      <c r="SG12" s="127"/>
      <c r="SH12" s="127"/>
      <c r="SI12" s="127"/>
      <c r="SJ12" s="127"/>
      <c r="SK12" s="127"/>
      <c r="SL12" s="127"/>
      <c r="SM12" s="127"/>
      <c r="SN12" s="127"/>
      <c r="SO12" s="127"/>
      <c r="SP12" s="127"/>
      <c r="SQ12" s="127"/>
      <c r="SR12" s="127"/>
      <c r="SS12" s="127"/>
      <c r="ST12" s="127"/>
      <c r="SU12" s="127"/>
      <c r="SV12" s="127"/>
      <c r="SW12" s="127"/>
      <c r="SX12" s="127"/>
      <c r="SY12" s="127"/>
      <c r="SZ12" s="127"/>
      <c r="TA12" s="127"/>
      <c r="TB12" s="127"/>
      <c r="TC12" s="127"/>
      <c r="TD12" s="127"/>
      <c r="TE12" s="127"/>
      <c r="TF12" s="127"/>
      <c r="TG12" s="127"/>
      <c r="TH12" s="127"/>
      <c r="TI12" s="127"/>
      <c r="TJ12" s="127"/>
      <c r="TK12" s="127"/>
      <c r="TL12" s="127"/>
      <c r="TM12" s="127"/>
      <c r="TN12" s="127"/>
      <c r="TO12" s="127"/>
      <c r="TP12" s="127"/>
      <c r="TQ12" s="127"/>
      <c r="TR12" s="127"/>
      <c r="TS12" s="127"/>
      <c r="TT12" s="127"/>
      <c r="TU12" s="127"/>
      <c r="TV12" s="127"/>
      <c r="TW12" s="127"/>
      <c r="TX12" s="127"/>
      <c r="TY12" s="127"/>
      <c r="TZ12" s="127"/>
      <c r="UA12" s="127"/>
      <c r="UB12" s="127"/>
      <c r="UC12" s="127"/>
      <c r="UD12" s="127"/>
      <c r="UE12" s="127"/>
      <c r="UF12" s="127"/>
      <c r="UG12" s="127"/>
      <c r="UH12" s="127"/>
      <c r="UI12" s="127"/>
      <c r="UJ12" s="127"/>
      <c r="UK12" s="127"/>
      <c r="UL12" s="127"/>
      <c r="UM12" s="127"/>
      <c r="UN12" s="127"/>
      <c r="UO12" s="127"/>
      <c r="UP12" s="127"/>
      <c r="UQ12" s="127"/>
      <c r="UR12" s="127"/>
      <c r="US12" s="127"/>
      <c r="UT12" s="127"/>
      <c r="UU12" s="127"/>
      <c r="UV12" s="127"/>
      <c r="UW12" s="127"/>
      <c r="UX12" s="127"/>
      <c r="UY12" s="127"/>
      <c r="UZ12" s="127"/>
      <c r="VA12" s="127"/>
      <c r="VB12" s="127"/>
      <c r="VC12" s="127"/>
      <c r="VD12" s="127"/>
      <c r="VE12" s="127"/>
      <c r="VF12" s="127"/>
      <c r="VG12" s="127"/>
      <c r="VH12" s="127"/>
      <c r="VI12" s="127"/>
      <c r="VJ12" s="127"/>
      <c r="VK12" s="127"/>
      <c r="VL12" s="127"/>
      <c r="VM12" s="127"/>
      <c r="VN12" s="127"/>
      <c r="VO12" s="127"/>
      <c r="VP12" s="127"/>
      <c r="VQ12" s="127"/>
      <c r="VR12" s="127"/>
      <c r="VS12" s="127"/>
      <c r="VT12" s="127"/>
      <c r="VU12" s="127"/>
      <c r="VV12" s="127"/>
      <c r="VW12" s="127"/>
      <c r="VX12" s="127"/>
      <c r="VY12" s="127"/>
      <c r="VZ12" s="127"/>
      <c r="WA12" s="127"/>
      <c r="WB12" s="127"/>
      <c r="WC12" s="127"/>
      <c r="WD12" s="127"/>
      <c r="WE12" s="127"/>
      <c r="WF12" s="127"/>
      <c r="WG12" s="127"/>
      <c r="WH12" s="127"/>
      <c r="WI12" s="127"/>
      <c r="WJ12" s="127"/>
      <c r="WK12" s="127"/>
      <c r="WL12" s="127"/>
      <c r="WM12" s="127"/>
      <c r="WN12" s="127"/>
      <c r="WO12" s="127"/>
      <c r="WP12" s="127"/>
      <c r="WQ12" s="127"/>
      <c r="WR12" s="127"/>
      <c r="WS12" s="127"/>
      <c r="WT12" s="127"/>
      <c r="WU12" s="127"/>
      <c r="WV12" s="127"/>
      <c r="WW12" s="127"/>
      <c r="WX12" s="127"/>
      <c r="WY12" s="127"/>
      <c r="WZ12" s="127"/>
      <c r="XA12" s="127"/>
      <c r="XB12" s="127"/>
      <c r="XC12" s="127"/>
      <c r="XD12" s="127"/>
      <c r="XE12" s="127"/>
      <c r="XF12" s="127"/>
      <c r="XG12" s="127"/>
      <c r="XH12" s="127"/>
      <c r="XI12" s="127"/>
      <c r="XJ12" s="127"/>
      <c r="XK12" s="127"/>
      <c r="XL12" s="127"/>
      <c r="XM12" s="127"/>
      <c r="XN12" s="127"/>
      <c r="XO12" s="127"/>
      <c r="XP12" s="127"/>
      <c r="XQ12" s="127"/>
      <c r="XR12" s="127"/>
      <c r="XS12" s="127"/>
      <c r="XT12" s="127"/>
      <c r="XU12" s="127"/>
      <c r="XV12" s="127"/>
      <c r="XW12" s="127"/>
      <c r="XX12" s="127"/>
      <c r="XY12" s="127"/>
      <c r="XZ12" s="127"/>
      <c r="YA12" s="127"/>
      <c r="YB12" s="127"/>
      <c r="YC12" s="127"/>
      <c r="YD12" s="127"/>
      <c r="YE12" s="127"/>
      <c r="YF12" s="127"/>
      <c r="YG12" s="127"/>
      <c r="YH12" s="127"/>
      <c r="YI12" s="127"/>
      <c r="YJ12" s="127"/>
      <c r="YK12" s="127"/>
      <c r="YL12" s="127"/>
      <c r="YM12" s="127"/>
      <c r="YN12" s="127"/>
      <c r="YO12" s="127"/>
      <c r="YP12" s="127"/>
      <c r="YQ12" s="127"/>
      <c r="YR12" s="127"/>
      <c r="YS12" s="127"/>
      <c r="YT12" s="127"/>
      <c r="YU12" s="127"/>
      <c r="YV12" s="127"/>
      <c r="YW12" s="127"/>
      <c r="YX12" s="127"/>
      <c r="YY12" s="127"/>
      <c r="YZ12" s="127"/>
      <c r="ZA12" s="127"/>
      <c r="ZB12" s="127"/>
      <c r="ZC12" s="127"/>
      <c r="ZD12" s="127"/>
      <c r="ZE12" s="127"/>
      <c r="ZF12" s="127"/>
      <c r="ZG12" s="127"/>
      <c r="ZH12" s="127"/>
      <c r="ZI12" s="127"/>
      <c r="ZJ12" s="127"/>
      <c r="ZK12" s="127"/>
      <c r="ZL12" s="127"/>
      <c r="ZM12" s="127"/>
      <c r="ZN12" s="127"/>
      <c r="ZO12" s="127"/>
      <c r="ZP12" s="127"/>
      <c r="ZQ12" s="127"/>
      <c r="ZR12" s="127"/>
      <c r="ZS12" s="127"/>
      <c r="ZT12" s="127"/>
      <c r="ZU12" s="127"/>
      <c r="ZV12" s="127"/>
      <c r="ZW12" s="127"/>
      <c r="ZX12" s="127"/>
      <c r="ZY12" s="127"/>
      <c r="ZZ12" s="127"/>
      <c r="AAA12" s="127"/>
      <c r="AAB12" s="127"/>
      <c r="AAC12" s="127"/>
      <c r="AAD12" s="127"/>
      <c r="AAE12" s="127"/>
      <c r="AAF12" s="127"/>
      <c r="AAG12" s="127"/>
      <c r="AAH12" s="127"/>
      <c r="AAI12" s="127"/>
      <c r="AAJ12" s="127"/>
      <c r="AAK12" s="127"/>
      <c r="AAL12" s="127"/>
      <c r="AAM12" s="127"/>
      <c r="AAN12" s="127"/>
      <c r="AAO12" s="127"/>
      <c r="AAP12" s="127"/>
      <c r="AAQ12" s="127"/>
      <c r="AAR12" s="127"/>
      <c r="AAS12" s="127"/>
      <c r="AAT12" s="127"/>
      <c r="AAU12" s="127"/>
      <c r="AAV12" s="127"/>
      <c r="AAW12" s="127"/>
      <c r="AAX12" s="127"/>
      <c r="AAY12" s="127"/>
      <c r="AAZ12" s="127"/>
      <c r="ABA12" s="127"/>
      <c r="ABB12" s="127"/>
      <c r="ABC12" s="127"/>
      <c r="ABD12" s="127"/>
      <c r="ABE12" s="127"/>
      <c r="ABF12" s="127"/>
      <c r="ABG12" s="127"/>
      <c r="ABH12" s="127"/>
      <c r="ABI12" s="127"/>
      <c r="ABJ12" s="127"/>
      <c r="ABK12" s="127"/>
      <c r="ABL12" s="127"/>
      <c r="ABM12" s="127"/>
      <c r="ABN12" s="127"/>
      <c r="ABO12" s="127"/>
      <c r="ABP12" s="127"/>
      <c r="ABQ12" s="127"/>
      <c r="ABR12" s="127"/>
      <c r="ABS12" s="127"/>
      <c r="ABT12" s="127"/>
      <c r="ABU12" s="127"/>
      <c r="ABV12" s="127"/>
      <c r="ABW12" s="127"/>
      <c r="ABX12" s="127"/>
      <c r="ABY12" s="127"/>
      <c r="ABZ12" s="127"/>
      <c r="ACA12" s="127"/>
      <c r="ACB12" s="127"/>
      <c r="ACC12" s="127"/>
      <c r="ACD12" s="127"/>
      <c r="ACE12" s="127"/>
      <c r="ACF12" s="127"/>
      <c r="ACG12" s="127"/>
      <c r="ACH12" s="127"/>
      <c r="ACI12" s="127"/>
      <c r="ACJ12" s="127"/>
      <c r="ACK12" s="127"/>
      <c r="ACL12" s="127"/>
      <c r="ACM12" s="127"/>
      <c r="ACN12" s="127"/>
      <c r="ACO12" s="127"/>
      <c r="ACP12" s="127"/>
      <c r="ACQ12" s="127"/>
      <c r="ACR12" s="127"/>
      <c r="ACS12" s="127"/>
      <c r="ACT12" s="127"/>
      <c r="ACU12" s="127"/>
      <c r="ACV12" s="127"/>
      <c r="ACW12" s="127"/>
      <c r="ACX12" s="127"/>
      <c r="ACY12" s="127"/>
      <c r="ACZ12" s="127"/>
      <c r="ADA12" s="127"/>
      <c r="ADB12" s="127"/>
      <c r="ADC12" s="127"/>
      <c r="ADD12" s="127"/>
      <c r="ADE12" s="127"/>
      <c r="ADF12" s="127"/>
      <c r="ADG12" s="127"/>
      <c r="ADH12" s="127"/>
      <c r="ADI12" s="127"/>
      <c r="ADJ12" s="127"/>
      <c r="ADK12" s="127"/>
      <c r="ADL12" s="127"/>
      <c r="ADM12" s="127"/>
      <c r="ADN12" s="127"/>
      <c r="ADO12" s="127"/>
      <c r="ADP12" s="127"/>
      <c r="ADQ12" s="127"/>
      <c r="ADR12" s="127"/>
      <c r="ADS12" s="127"/>
      <c r="ADT12" s="127"/>
      <c r="ADU12" s="127"/>
      <c r="ADV12" s="127"/>
      <c r="ADW12" s="127"/>
      <c r="ADX12" s="127"/>
      <c r="ADY12" s="127"/>
      <c r="ADZ12" s="127"/>
      <c r="AEA12" s="127"/>
      <c r="AEB12" s="127"/>
      <c r="AEC12" s="127"/>
      <c r="AED12" s="127"/>
      <c r="AEE12" s="127"/>
      <c r="AEF12" s="127"/>
      <c r="AEG12" s="127"/>
      <c r="AEH12" s="127"/>
      <c r="AEI12" s="127"/>
      <c r="AEJ12" s="127"/>
      <c r="AEK12" s="127"/>
      <c r="AEL12" s="127"/>
      <c r="AEM12" s="127"/>
      <c r="AEN12" s="127"/>
      <c r="AEO12" s="127"/>
      <c r="AEP12" s="127"/>
      <c r="AEQ12" s="127"/>
      <c r="AER12" s="127"/>
      <c r="AES12" s="127"/>
      <c r="AET12" s="127"/>
      <c r="AEU12" s="127"/>
      <c r="AEV12" s="127"/>
      <c r="AEW12" s="127"/>
      <c r="AEX12" s="127"/>
      <c r="AEY12" s="127"/>
      <c r="AEZ12" s="127"/>
      <c r="AFA12" s="127"/>
      <c r="AFB12" s="127"/>
      <c r="AFC12" s="127"/>
      <c r="AFD12" s="127"/>
      <c r="AFE12" s="127"/>
      <c r="AFF12" s="127"/>
      <c r="AFG12" s="127"/>
      <c r="AFH12" s="127"/>
      <c r="AFI12" s="127"/>
      <c r="AFJ12" s="127"/>
      <c r="AFK12" s="127"/>
      <c r="AFL12" s="127"/>
      <c r="AFM12" s="127"/>
      <c r="AFN12" s="127"/>
      <c r="AFO12" s="127"/>
      <c r="AFP12" s="127"/>
      <c r="AFQ12" s="127"/>
      <c r="AFR12" s="127"/>
      <c r="AFS12" s="127"/>
      <c r="AFT12" s="127"/>
      <c r="AFU12" s="127"/>
      <c r="AFV12" s="127"/>
      <c r="AFW12" s="127"/>
      <c r="AFX12" s="127"/>
      <c r="AFY12" s="127"/>
      <c r="AFZ12" s="127"/>
      <c r="AGA12" s="127"/>
      <c r="AGB12" s="127"/>
      <c r="AGC12" s="127"/>
      <c r="AGD12" s="127"/>
      <c r="AGE12" s="127"/>
      <c r="AGF12" s="127"/>
      <c r="AGG12" s="127"/>
      <c r="AGH12" s="127"/>
      <c r="AGI12" s="127"/>
      <c r="AGJ12" s="127"/>
      <c r="AGK12" s="127"/>
      <c r="AGL12" s="127"/>
      <c r="AGM12" s="127"/>
      <c r="AGN12" s="127"/>
      <c r="AGO12" s="127"/>
      <c r="AGP12" s="127"/>
      <c r="AGQ12" s="127"/>
      <c r="AGR12" s="127"/>
      <c r="AGS12" s="127"/>
      <c r="AGT12" s="127"/>
      <c r="AGU12" s="127"/>
      <c r="AGV12" s="127"/>
      <c r="AGW12" s="127"/>
      <c r="AGX12" s="127"/>
      <c r="AGY12" s="127"/>
      <c r="AGZ12" s="127"/>
      <c r="AHA12" s="127"/>
      <c r="AHB12" s="127"/>
      <c r="AHC12" s="127"/>
      <c r="AHD12" s="127"/>
      <c r="AHE12" s="127"/>
      <c r="AHF12" s="127"/>
      <c r="AHG12" s="127"/>
      <c r="AHH12" s="127"/>
      <c r="AHI12" s="127"/>
      <c r="AHJ12" s="127"/>
      <c r="AHK12" s="127"/>
      <c r="AHL12" s="127"/>
      <c r="AHM12" s="127"/>
      <c r="AHN12" s="127"/>
      <c r="AHO12" s="127"/>
      <c r="AHP12" s="127"/>
      <c r="AHQ12" s="127"/>
      <c r="AHR12" s="127"/>
      <c r="AHS12" s="127"/>
      <c r="AHT12" s="127"/>
      <c r="AHU12" s="127"/>
      <c r="AHV12" s="127"/>
      <c r="AHW12" s="127"/>
      <c r="AHX12" s="127"/>
      <c r="AHY12" s="127"/>
      <c r="AHZ12" s="127"/>
      <c r="AIA12" s="127"/>
      <c r="AIB12" s="127"/>
      <c r="AIC12" s="127"/>
      <c r="AID12" s="127"/>
      <c r="AIE12" s="127"/>
      <c r="AIF12" s="127"/>
      <c r="AIG12" s="127"/>
      <c r="AIH12" s="127"/>
      <c r="AII12" s="127"/>
      <c r="AIJ12" s="127"/>
      <c r="AIK12" s="127"/>
      <c r="AIL12" s="127"/>
      <c r="AIM12" s="127"/>
      <c r="AIN12" s="127"/>
      <c r="AIO12" s="127"/>
      <c r="AIP12" s="127"/>
      <c r="AIQ12" s="127"/>
      <c r="AIR12" s="127"/>
      <c r="AIS12" s="127"/>
      <c r="AIT12" s="127"/>
      <c r="AIU12" s="127"/>
      <c r="AIV12" s="127"/>
      <c r="AIW12" s="127"/>
      <c r="AIX12" s="127"/>
      <c r="AIY12" s="127"/>
      <c r="AIZ12" s="127"/>
      <c r="AJA12" s="127"/>
      <c r="AJB12" s="127"/>
      <c r="AJC12" s="127"/>
      <c r="AJD12" s="127"/>
      <c r="AJE12" s="127"/>
      <c r="AJF12" s="127"/>
      <c r="AJG12" s="127"/>
      <c r="AJH12" s="127"/>
      <c r="AJI12" s="127"/>
      <c r="AJJ12" s="127"/>
      <c r="AJK12" s="127"/>
      <c r="AJL12" s="127"/>
      <c r="AJM12" s="127"/>
      <c r="AJN12" s="127"/>
      <c r="AJO12" s="127"/>
      <c r="AJP12" s="127"/>
      <c r="AJQ12" s="127"/>
      <c r="AJR12" s="127"/>
      <c r="AJS12" s="127"/>
      <c r="AJT12" s="127"/>
      <c r="AJU12" s="127"/>
      <c r="AJV12" s="127"/>
      <c r="AJW12" s="127"/>
      <c r="AJX12" s="127"/>
      <c r="AJY12" s="127"/>
      <c r="AJZ12" s="127"/>
      <c r="AKA12" s="127"/>
      <c r="AKB12" s="127"/>
      <c r="AKC12" s="127"/>
      <c r="AKD12" s="127"/>
      <c r="AKE12" s="127"/>
      <c r="AKF12" s="127"/>
      <c r="AKG12" s="127"/>
      <c r="AKH12" s="127"/>
      <c r="AKI12" s="127"/>
      <c r="AKJ12" s="127"/>
      <c r="AKK12" s="127"/>
      <c r="AKL12" s="127"/>
      <c r="AKM12" s="127"/>
      <c r="AKN12" s="127"/>
      <c r="AKO12" s="127"/>
      <c r="AKP12" s="127"/>
      <c r="AKQ12" s="127"/>
      <c r="AKR12" s="127"/>
      <c r="AKS12" s="127"/>
      <c r="AKT12" s="127"/>
      <c r="AKU12" s="127"/>
      <c r="AKV12" s="127"/>
      <c r="AKW12" s="127"/>
    </row>
    <row r="13" spans="1:996" s="128" customFormat="1" ht="15.75" x14ac:dyDescent="0.25">
      <c r="A13" s="55" t="s">
        <v>109</v>
      </c>
      <c r="B13" s="57">
        <f t="shared" si="0"/>
        <v>13704.197030649717</v>
      </c>
      <c r="C13" s="57">
        <v>3388.9402720992302</v>
      </c>
      <c r="D13" s="57">
        <v>3910.7891254311148</v>
      </c>
      <c r="E13" s="57">
        <v>3431.609149668167</v>
      </c>
      <c r="F13" s="57">
        <v>1648.8592816042799</v>
      </c>
      <c r="G13" s="57">
        <v>1323.9992018469243</v>
      </c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  <c r="IU13" s="127"/>
      <c r="IV13" s="127"/>
      <c r="IW13" s="127"/>
      <c r="IX13" s="127"/>
      <c r="IY13" s="127"/>
      <c r="IZ13" s="127"/>
      <c r="JA13" s="127"/>
      <c r="JB13" s="127"/>
      <c r="JC13" s="127"/>
      <c r="JD13" s="127"/>
      <c r="JE13" s="127"/>
      <c r="JF13" s="127"/>
      <c r="JG13" s="127"/>
      <c r="JH13" s="127"/>
      <c r="JI13" s="127"/>
      <c r="JJ13" s="127"/>
      <c r="JK13" s="127"/>
      <c r="JL13" s="127"/>
      <c r="JM13" s="127"/>
      <c r="JN13" s="127"/>
      <c r="JO13" s="127"/>
      <c r="JP13" s="127"/>
      <c r="JQ13" s="127"/>
      <c r="JR13" s="127"/>
      <c r="JS13" s="127"/>
      <c r="JT13" s="127"/>
      <c r="JU13" s="127"/>
      <c r="JV13" s="127"/>
      <c r="JW13" s="127"/>
      <c r="JX13" s="127"/>
      <c r="JY13" s="127"/>
      <c r="JZ13" s="127"/>
      <c r="KA13" s="127"/>
      <c r="KB13" s="127"/>
      <c r="KC13" s="127"/>
      <c r="KD13" s="127"/>
      <c r="KE13" s="127"/>
      <c r="KF13" s="127"/>
      <c r="KG13" s="127"/>
      <c r="KH13" s="127"/>
      <c r="KI13" s="127"/>
      <c r="KJ13" s="127"/>
      <c r="KK13" s="127"/>
      <c r="KL13" s="127"/>
      <c r="KM13" s="127"/>
      <c r="KN13" s="127"/>
      <c r="KO13" s="127"/>
      <c r="KP13" s="127"/>
      <c r="KQ13" s="127"/>
      <c r="KR13" s="127"/>
      <c r="KS13" s="127"/>
      <c r="KT13" s="127"/>
      <c r="KU13" s="127"/>
      <c r="KV13" s="127"/>
      <c r="KW13" s="127"/>
      <c r="KX13" s="127"/>
      <c r="KY13" s="127"/>
      <c r="KZ13" s="127"/>
      <c r="LA13" s="127"/>
      <c r="LB13" s="127"/>
      <c r="LC13" s="127"/>
      <c r="LD13" s="127"/>
      <c r="LE13" s="127"/>
      <c r="LF13" s="127"/>
      <c r="LG13" s="127"/>
      <c r="LH13" s="127"/>
      <c r="LI13" s="127"/>
      <c r="LJ13" s="127"/>
      <c r="LK13" s="127"/>
      <c r="LL13" s="127"/>
      <c r="LM13" s="127"/>
      <c r="LN13" s="127"/>
      <c r="LO13" s="127"/>
      <c r="LP13" s="127"/>
      <c r="LQ13" s="127"/>
      <c r="LR13" s="127"/>
      <c r="LS13" s="127"/>
      <c r="LT13" s="127"/>
      <c r="LU13" s="127"/>
      <c r="LV13" s="127"/>
      <c r="LW13" s="127"/>
      <c r="LX13" s="127"/>
      <c r="LY13" s="127"/>
      <c r="LZ13" s="127"/>
      <c r="MA13" s="127"/>
      <c r="MB13" s="127"/>
      <c r="MC13" s="127"/>
      <c r="MD13" s="127"/>
      <c r="ME13" s="127"/>
      <c r="MF13" s="127"/>
      <c r="MG13" s="127"/>
      <c r="MH13" s="127"/>
      <c r="MI13" s="127"/>
      <c r="MJ13" s="127"/>
      <c r="MK13" s="127"/>
      <c r="ML13" s="127"/>
      <c r="MM13" s="127"/>
      <c r="MN13" s="127"/>
      <c r="MO13" s="127"/>
      <c r="MP13" s="127"/>
      <c r="MQ13" s="127"/>
      <c r="MR13" s="127"/>
      <c r="MS13" s="127"/>
      <c r="MT13" s="127"/>
      <c r="MU13" s="127"/>
      <c r="MV13" s="127"/>
      <c r="MW13" s="127"/>
      <c r="MX13" s="127"/>
      <c r="MY13" s="127"/>
      <c r="MZ13" s="127"/>
      <c r="NA13" s="127"/>
      <c r="NB13" s="127"/>
      <c r="NC13" s="127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  <c r="NS13" s="127"/>
      <c r="NT13" s="127"/>
      <c r="NU13" s="127"/>
      <c r="NV13" s="127"/>
      <c r="NW13" s="127"/>
      <c r="NX13" s="127"/>
      <c r="NY13" s="127"/>
      <c r="NZ13" s="127"/>
      <c r="OA13" s="127"/>
      <c r="OB13" s="127"/>
      <c r="OC13" s="127"/>
      <c r="OD13" s="127"/>
      <c r="OE13" s="127"/>
      <c r="OF13" s="127"/>
      <c r="OG13" s="127"/>
      <c r="OH13" s="127"/>
      <c r="OI13" s="127"/>
      <c r="OJ13" s="127"/>
      <c r="OK13" s="127"/>
      <c r="OL13" s="127"/>
      <c r="OM13" s="127"/>
      <c r="ON13" s="127"/>
      <c r="OO13" s="127"/>
      <c r="OP13" s="127"/>
      <c r="OQ13" s="127"/>
      <c r="OR13" s="127"/>
      <c r="OS13" s="127"/>
      <c r="OT13" s="127"/>
      <c r="OU13" s="127"/>
      <c r="OV13" s="127"/>
      <c r="OW13" s="127"/>
      <c r="OX13" s="127"/>
      <c r="OY13" s="127"/>
      <c r="OZ13" s="127"/>
      <c r="PA13" s="127"/>
      <c r="PB13" s="127"/>
      <c r="PC13" s="127"/>
      <c r="PD13" s="127"/>
      <c r="PE13" s="127"/>
      <c r="PF13" s="127"/>
      <c r="PG13" s="127"/>
      <c r="PH13" s="127"/>
      <c r="PI13" s="127"/>
      <c r="PJ13" s="127"/>
      <c r="PK13" s="127"/>
      <c r="PL13" s="127"/>
      <c r="PM13" s="127"/>
      <c r="PN13" s="127"/>
      <c r="PO13" s="127"/>
      <c r="PP13" s="127"/>
      <c r="PQ13" s="127"/>
      <c r="PR13" s="127"/>
      <c r="PS13" s="127"/>
      <c r="PT13" s="127"/>
      <c r="PU13" s="127"/>
      <c r="PV13" s="127"/>
      <c r="PW13" s="127"/>
      <c r="PX13" s="127"/>
      <c r="PY13" s="127"/>
      <c r="PZ13" s="127"/>
      <c r="QA13" s="127"/>
      <c r="QB13" s="127"/>
      <c r="QC13" s="127"/>
      <c r="QD13" s="127"/>
      <c r="QE13" s="127"/>
      <c r="QF13" s="127"/>
      <c r="QG13" s="127"/>
      <c r="QH13" s="127"/>
      <c r="QI13" s="127"/>
      <c r="QJ13" s="127"/>
      <c r="QK13" s="127"/>
      <c r="QL13" s="127"/>
      <c r="QM13" s="127"/>
      <c r="QN13" s="127"/>
      <c r="QO13" s="127"/>
      <c r="QP13" s="127"/>
      <c r="QQ13" s="127"/>
      <c r="QR13" s="127"/>
      <c r="QS13" s="127"/>
      <c r="QT13" s="127"/>
      <c r="QU13" s="127"/>
      <c r="QV13" s="127"/>
      <c r="QW13" s="127"/>
      <c r="QX13" s="127"/>
      <c r="QY13" s="127"/>
      <c r="QZ13" s="127"/>
      <c r="RA13" s="127"/>
      <c r="RB13" s="127"/>
      <c r="RC13" s="127"/>
      <c r="RD13" s="127"/>
      <c r="RE13" s="127"/>
      <c r="RF13" s="127"/>
      <c r="RG13" s="127"/>
      <c r="RH13" s="127"/>
      <c r="RI13" s="127"/>
      <c r="RJ13" s="127"/>
      <c r="RK13" s="127"/>
      <c r="RL13" s="127"/>
      <c r="RM13" s="127"/>
      <c r="RN13" s="127"/>
      <c r="RO13" s="127"/>
      <c r="RP13" s="127"/>
      <c r="RQ13" s="127"/>
      <c r="RR13" s="127"/>
      <c r="RS13" s="127"/>
      <c r="RT13" s="127"/>
      <c r="RU13" s="127"/>
      <c r="RV13" s="127"/>
      <c r="RW13" s="127"/>
      <c r="RX13" s="127"/>
      <c r="RY13" s="127"/>
      <c r="RZ13" s="127"/>
      <c r="SA13" s="127"/>
      <c r="SB13" s="127"/>
      <c r="SC13" s="127"/>
      <c r="SD13" s="127"/>
      <c r="SE13" s="127"/>
      <c r="SF13" s="127"/>
      <c r="SG13" s="127"/>
      <c r="SH13" s="127"/>
      <c r="SI13" s="127"/>
      <c r="SJ13" s="127"/>
      <c r="SK13" s="127"/>
      <c r="SL13" s="127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  <c r="TB13" s="127"/>
      <c r="TC13" s="127"/>
      <c r="TD13" s="127"/>
      <c r="TE13" s="127"/>
      <c r="TF13" s="127"/>
      <c r="TG13" s="127"/>
      <c r="TH13" s="127"/>
      <c r="TI13" s="127"/>
      <c r="TJ13" s="127"/>
      <c r="TK13" s="127"/>
      <c r="TL13" s="127"/>
      <c r="TM13" s="127"/>
      <c r="TN13" s="127"/>
      <c r="TO13" s="127"/>
      <c r="TP13" s="127"/>
      <c r="TQ13" s="127"/>
      <c r="TR13" s="127"/>
      <c r="TS13" s="127"/>
      <c r="TT13" s="127"/>
      <c r="TU13" s="127"/>
      <c r="TV13" s="127"/>
      <c r="TW13" s="127"/>
      <c r="TX13" s="127"/>
      <c r="TY13" s="127"/>
      <c r="TZ13" s="127"/>
      <c r="UA13" s="127"/>
      <c r="UB13" s="127"/>
      <c r="UC13" s="127"/>
      <c r="UD13" s="127"/>
      <c r="UE13" s="127"/>
      <c r="UF13" s="127"/>
      <c r="UG13" s="127"/>
      <c r="UH13" s="127"/>
      <c r="UI13" s="127"/>
      <c r="UJ13" s="127"/>
      <c r="UK13" s="127"/>
      <c r="UL13" s="127"/>
      <c r="UM13" s="127"/>
      <c r="UN13" s="127"/>
      <c r="UO13" s="127"/>
      <c r="UP13" s="127"/>
      <c r="UQ13" s="127"/>
      <c r="UR13" s="127"/>
      <c r="US13" s="127"/>
      <c r="UT13" s="127"/>
      <c r="UU13" s="127"/>
      <c r="UV13" s="127"/>
      <c r="UW13" s="127"/>
      <c r="UX13" s="127"/>
      <c r="UY13" s="127"/>
      <c r="UZ13" s="127"/>
      <c r="VA13" s="127"/>
      <c r="VB13" s="127"/>
      <c r="VC13" s="127"/>
      <c r="VD13" s="127"/>
      <c r="VE13" s="127"/>
      <c r="VF13" s="127"/>
      <c r="VG13" s="127"/>
      <c r="VH13" s="127"/>
      <c r="VI13" s="127"/>
      <c r="VJ13" s="127"/>
      <c r="VK13" s="127"/>
      <c r="VL13" s="127"/>
      <c r="VM13" s="127"/>
      <c r="VN13" s="127"/>
      <c r="VO13" s="127"/>
      <c r="VP13" s="127"/>
      <c r="VQ13" s="127"/>
      <c r="VR13" s="127"/>
      <c r="VS13" s="127"/>
      <c r="VT13" s="127"/>
      <c r="VU13" s="127"/>
      <c r="VV13" s="127"/>
      <c r="VW13" s="127"/>
      <c r="VX13" s="127"/>
      <c r="VY13" s="127"/>
      <c r="VZ13" s="127"/>
      <c r="WA13" s="127"/>
      <c r="WB13" s="127"/>
      <c r="WC13" s="127"/>
      <c r="WD13" s="127"/>
      <c r="WE13" s="127"/>
      <c r="WF13" s="127"/>
      <c r="WG13" s="127"/>
      <c r="WH13" s="127"/>
      <c r="WI13" s="127"/>
      <c r="WJ13" s="127"/>
      <c r="WK13" s="127"/>
      <c r="WL13" s="127"/>
      <c r="WM13" s="127"/>
      <c r="WN13" s="127"/>
      <c r="WO13" s="127"/>
      <c r="WP13" s="127"/>
      <c r="WQ13" s="127"/>
      <c r="WR13" s="127"/>
      <c r="WS13" s="127"/>
      <c r="WT13" s="127"/>
      <c r="WU13" s="127"/>
      <c r="WV13" s="127"/>
      <c r="WW13" s="127"/>
      <c r="WX13" s="127"/>
      <c r="WY13" s="127"/>
      <c r="WZ13" s="127"/>
      <c r="XA13" s="127"/>
      <c r="XB13" s="127"/>
      <c r="XC13" s="127"/>
      <c r="XD13" s="127"/>
      <c r="XE13" s="127"/>
      <c r="XF13" s="127"/>
      <c r="XG13" s="127"/>
      <c r="XH13" s="127"/>
      <c r="XI13" s="127"/>
      <c r="XJ13" s="127"/>
      <c r="XK13" s="127"/>
      <c r="XL13" s="127"/>
      <c r="XM13" s="127"/>
      <c r="XN13" s="127"/>
      <c r="XO13" s="127"/>
      <c r="XP13" s="127"/>
      <c r="XQ13" s="127"/>
      <c r="XR13" s="127"/>
      <c r="XS13" s="127"/>
      <c r="XT13" s="127"/>
      <c r="XU13" s="127"/>
      <c r="XV13" s="127"/>
      <c r="XW13" s="127"/>
      <c r="XX13" s="127"/>
      <c r="XY13" s="127"/>
      <c r="XZ13" s="127"/>
      <c r="YA13" s="127"/>
      <c r="YB13" s="127"/>
      <c r="YC13" s="127"/>
      <c r="YD13" s="127"/>
      <c r="YE13" s="127"/>
      <c r="YF13" s="127"/>
      <c r="YG13" s="127"/>
      <c r="YH13" s="127"/>
      <c r="YI13" s="127"/>
      <c r="YJ13" s="127"/>
      <c r="YK13" s="127"/>
      <c r="YL13" s="127"/>
      <c r="YM13" s="127"/>
      <c r="YN13" s="127"/>
      <c r="YO13" s="127"/>
      <c r="YP13" s="127"/>
      <c r="YQ13" s="127"/>
      <c r="YR13" s="127"/>
      <c r="YS13" s="127"/>
      <c r="YT13" s="127"/>
      <c r="YU13" s="127"/>
      <c r="YV13" s="127"/>
      <c r="YW13" s="127"/>
      <c r="YX13" s="127"/>
      <c r="YY13" s="127"/>
      <c r="YZ13" s="127"/>
      <c r="ZA13" s="127"/>
      <c r="ZB13" s="127"/>
      <c r="ZC13" s="127"/>
      <c r="ZD13" s="127"/>
      <c r="ZE13" s="127"/>
      <c r="ZF13" s="127"/>
      <c r="ZG13" s="127"/>
      <c r="ZH13" s="127"/>
      <c r="ZI13" s="127"/>
      <c r="ZJ13" s="127"/>
      <c r="ZK13" s="127"/>
      <c r="ZL13" s="127"/>
      <c r="ZM13" s="127"/>
      <c r="ZN13" s="127"/>
      <c r="ZO13" s="127"/>
      <c r="ZP13" s="127"/>
      <c r="ZQ13" s="127"/>
      <c r="ZR13" s="127"/>
      <c r="ZS13" s="127"/>
      <c r="ZT13" s="127"/>
      <c r="ZU13" s="127"/>
      <c r="ZV13" s="127"/>
      <c r="ZW13" s="127"/>
      <c r="ZX13" s="127"/>
      <c r="ZY13" s="127"/>
      <c r="ZZ13" s="127"/>
      <c r="AAA13" s="127"/>
      <c r="AAB13" s="127"/>
      <c r="AAC13" s="127"/>
      <c r="AAD13" s="127"/>
      <c r="AAE13" s="127"/>
      <c r="AAF13" s="127"/>
      <c r="AAG13" s="127"/>
      <c r="AAH13" s="127"/>
      <c r="AAI13" s="127"/>
      <c r="AAJ13" s="127"/>
      <c r="AAK13" s="127"/>
      <c r="AAL13" s="127"/>
      <c r="AAM13" s="127"/>
      <c r="AAN13" s="127"/>
      <c r="AAO13" s="127"/>
      <c r="AAP13" s="127"/>
      <c r="AAQ13" s="127"/>
      <c r="AAR13" s="127"/>
      <c r="AAS13" s="127"/>
      <c r="AAT13" s="127"/>
      <c r="AAU13" s="127"/>
      <c r="AAV13" s="127"/>
      <c r="AAW13" s="127"/>
      <c r="AAX13" s="127"/>
      <c r="AAY13" s="127"/>
      <c r="AAZ13" s="127"/>
      <c r="ABA13" s="127"/>
      <c r="ABB13" s="127"/>
      <c r="ABC13" s="127"/>
      <c r="ABD13" s="127"/>
      <c r="ABE13" s="127"/>
      <c r="ABF13" s="127"/>
      <c r="ABG13" s="127"/>
      <c r="ABH13" s="127"/>
      <c r="ABI13" s="127"/>
      <c r="ABJ13" s="127"/>
      <c r="ABK13" s="127"/>
      <c r="ABL13" s="127"/>
      <c r="ABM13" s="127"/>
      <c r="ABN13" s="127"/>
      <c r="ABO13" s="127"/>
      <c r="ABP13" s="127"/>
      <c r="ABQ13" s="127"/>
      <c r="ABR13" s="127"/>
      <c r="ABS13" s="127"/>
      <c r="ABT13" s="127"/>
      <c r="ABU13" s="127"/>
      <c r="ABV13" s="127"/>
      <c r="ABW13" s="127"/>
      <c r="ABX13" s="127"/>
      <c r="ABY13" s="127"/>
      <c r="ABZ13" s="127"/>
      <c r="ACA13" s="127"/>
      <c r="ACB13" s="127"/>
      <c r="ACC13" s="127"/>
      <c r="ACD13" s="127"/>
      <c r="ACE13" s="127"/>
      <c r="ACF13" s="127"/>
      <c r="ACG13" s="127"/>
      <c r="ACH13" s="127"/>
      <c r="ACI13" s="127"/>
      <c r="ACJ13" s="127"/>
      <c r="ACK13" s="127"/>
      <c r="ACL13" s="127"/>
      <c r="ACM13" s="127"/>
      <c r="ACN13" s="127"/>
      <c r="ACO13" s="127"/>
      <c r="ACP13" s="127"/>
      <c r="ACQ13" s="127"/>
      <c r="ACR13" s="127"/>
      <c r="ACS13" s="127"/>
      <c r="ACT13" s="127"/>
      <c r="ACU13" s="127"/>
      <c r="ACV13" s="127"/>
      <c r="ACW13" s="127"/>
      <c r="ACX13" s="127"/>
      <c r="ACY13" s="127"/>
      <c r="ACZ13" s="127"/>
      <c r="ADA13" s="127"/>
      <c r="ADB13" s="127"/>
      <c r="ADC13" s="127"/>
      <c r="ADD13" s="127"/>
      <c r="ADE13" s="127"/>
      <c r="ADF13" s="127"/>
      <c r="ADG13" s="127"/>
      <c r="ADH13" s="127"/>
      <c r="ADI13" s="127"/>
      <c r="ADJ13" s="127"/>
      <c r="ADK13" s="127"/>
      <c r="ADL13" s="127"/>
      <c r="ADM13" s="127"/>
      <c r="ADN13" s="127"/>
      <c r="ADO13" s="127"/>
      <c r="ADP13" s="127"/>
      <c r="ADQ13" s="127"/>
      <c r="ADR13" s="127"/>
      <c r="ADS13" s="127"/>
      <c r="ADT13" s="127"/>
      <c r="ADU13" s="127"/>
      <c r="ADV13" s="127"/>
      <c r="ADW13" s="127"/>
      <c r="ADX13" s="127"/>
      <c r="ADY13" s="127"/>
      <c r="ADZ13" s="127"/>
      <c r="AEA13" s="127"/>
      <c r="AEB13" s="127"/>
      <c r="AEC13" s="127"/>
      <c r="AED13" s="127"/>
      <c r="AEE13" s="127"/>
      <c r="AEF13" s="127"/>
      <c r="AEG13" s="127"/>
      <c r="AEH13" s="127"/>
      <c r="AEI13" s="127"/>
      <c r="AEJ13" s="127"/>
      <c r="AEK13" s="127"/>
      <c r="AEL13" s="127"/>
      <c r="AEM13" s="127"/>
      <c r="AEN13" s="127"/>
      <c r="AEO13" s="127"/>
      <c r="AEP13" s="127"/>
      <c r="AEQ13" s="127"/>
      <c r="AER13" s="127"/>
      <c r="AES13" s="127"/>
      <c r="AET13" s="127"/>
      <c r="AEU13" s="127"/>
      <c r="AEV13" s="127"/>
      <c r="AEW13" s="127"/>
      <c r="AEX13" s="127"/>
      <c r="AEY13" s="127"/>
      <c r="AEZ13" s="127"/>
      <c r="AFA13" s="127"/>
      <c r="AFB13" s="127"/>
      <c r="AFC13" s="127"/>
      <c r="AFD13" s="127"/>
      <c r="AFE13" s="127"/>
      <c r="AFF13" s="127"/>
      <c r="AFG13" s="127"/>
      <c r="AFH13" s="127"/>
      <c r="AFI13" s="127"/>
      <c r="AFJ13" s="127"/>
      <c r="AFK13" s="127"/>
      <c r="AFL13" s="127"/>
      <c r="AFM13" s="127"/>
      <c r="AFN13" s="127"/>
      <c r="AFO13" s="127"/>
      <c r="AFP13" s="127"/>
      <c r="AFQ13" s="127"/>
      <c r="AFR13" s="127"/>
      <c r="AFS13" s="127"/>
      <c r="AFT13" s="127"/>
      <c r="AFU13" s="127"/>
      <c r="AFV13" s="127"/>
      <c r="AFW13" s="127"/>
      <c r="AFX13" s="127"/>
      <c r="AFY13" s="127"/>
      <c r="AFZ13" s="127"/>
      <c r="AGA13" s="127"/>
      <c r="AGB13" s="127"/>
      <c r="AGC13" s="127"/>
      <c r="AGD13" s="127"/>
      <c r="AGE13" s="127"/>
      <c r="AGF13" s="127"/>
      <c r="AGG13" s="127"/>
      <c r="AGH13" s="127"/>
      <c r="AGI13" s="127"/>
      <c r="AGJ13" s="127"/>
      <c r="AGK13" s="127"/>
      <c r="AGL13" s="127"/>
      <c r="AGM13" s="127"/>
      <c r="AGN13" s="127"/>
      <c r="AGO13" s="127"/>
      <c r="AGP13" s="127"/>
      <c r="AGQ13" s="127"/>
      <c r="AGR13" s="127"/>
      <c r="AGS13" s="127"/>
      <c r="AGT13" s="127"/>
      <c r="AGU13" s="127"/>
      <c r="AGV13" s="127"/>
      <c r="AGW13" s="127"/>
      <c r="AGX13" s="127"/>
      <c r="AGY13" s="127"/>
      <c r="AGZ13" s="127"/>
      <c r="AHA13" s="127"/>
      <c r="AHB13" s="127"/>
      <c r="AHC13" s="127"/>
      <c r="AHD13" s="127"/>
      <c r="AHE13" s="127"/>
      <c r="AHF13" s="127"/>
      <c r="AHG13" s="127"/>
      <c r="AHH13" s="127"/>
      <c r="AHI13" s="127"/>
      <c r="AHJ13" s="127"/>
      <c r="AHK13" s="127"/>
      <c r="AHL13" s="127"/>
      <c r="AHM13" s="127"/>
      <c r="AHN13" s="127"/>
      <c r="AHO13" s="127"/>
      <c r="AHP13" s="127"/>
      <c r="AHQ13" s="127"/>
      <c r="AHR13" s="127"/>
      <c r="AHS13" s="127"/>
      <c r="AHT13" s="127"/>
      <c r="AHU13" s="127"/>
      <c r="AHV13" s="127"/>
      <c r="AHW13" s="127"/>
      <c r="AHX13" s="127"/>
      <c r="AHY13" s="127"/>
      <c r="AHZ13" s="127"/>
      <c r="AIA13" s="127"/>
      <c r="AIB13" s="127"/>
      <c r="AIC13" s="127"/>
      <c r="AID13" s="127"/>
      <c r="AIE13" s="127"/>
      <c r="AIF13" s="127"/>
      <c r="AIG13" s="127"/>
      <c r="AIH13" s="127"/>
      <c r="AII13" s="127"/>
      <c r="AIJ13" s="127"/>
      <c r="AIK13" s="127"/>
      <c r="AIL13" s="127"/>
      <c r="AIM13" s="127"/>
      <c r="AIN13" s="127"/>
      <c r="AIO13" s="127"/>
      <c r="AIP13" s="127"/>
      <c r="AIQ13" s="127"/>
      <c r="AIR13" s="127"/>
      <c r="AIS13" s="127"/>
      <c r="AIT13" s="127"/>
      <c r="AIU13" s="127"/>
      <c r="AIV13" s="127"/>
      <c r="AIW13" s="127"/>
      <c r="AIX13" s="127"/>
      <c r="AIY13" s="127"/>
      <c r="AIZ13" s="127"/>
      <c r="AJA13" s="127"/>
      <c r="AJB13" s="127"/>
      <c r="AJC13" s="127"/>
      <c r="AJD13" s="127"/>
      <c r="AJE13" s="127"/>
      <c r="AJF13" s="127"/>
      <c r="AJG13" s="127"/>
      <c r="AJH13" s="127"/>
      <c r="AJI13" s="127"/>
      <c r="AJJ13" s="127"/>
      <c r="AJK13" s="127"/>
      <c r="AJL13" s="127"/>
      <c r="AJM13" s="127"/>
      <c r="AJN13" s="127"/>
      <c r="AJO13" s="127"/>
      <c r="AJP13" s="127"/>
      <c r="AJQ13" s="127"/>
      <c r="AJR13" s="127"/>
      <c r="AJS13" s="127"/>
      <c r="AJT13" s="127"/>
      <c r="AJU13" s="127"/>
      <c r="AJV13" s="127"/>
      <c r="AJW13" s="127"/>
      <c r="AJX13" s="127"/>
      <c r="AJY13" s="127"/>
      <c r="AJZ13" s="127"/>
      <c r="AKA13" s="127"/>
      <c r="AKB13" s="127"/>
      <c r="AKC13" s="127"/>
      <c r="AKD13" s="127"/>
      <c r="AKE13" s="127"/>
      <c r="AKF13" s="127"/>
      <c r="AKG13" s="127"/>
      <c r="AKH13" s="127"/>
      <c r="AKI13" s="127"/>
      <c r="AKJ13" s="127"/>
      <c r="AKK13" s="127"/>
      <c r="AKL13" s="127"/>
      <c r="AKM13" s="127"/>
      <c r="AKN13" s="127"/>
      <c r="AKO13" s="127"/>
      <c r="AKP13" s="127"/>
      <c r="AKQ13" s="127"/>
      <c r="AKR13" s="127"/>
      <c r="AKS13" s="127"/>
      <c r="AKT13" s="127"/>
      <c r="AKU13" s="127"/>
      <c r="AKV13" s="127"/>
      <c r="AKW13" s="127"/>
    </row>
    <row r="14" spans="1:996" s="128" customFormat="1" ht="15.75" x14ac:dyDescent="0.25">
      <c r="A14" s="55" t="s">
        <v>110</v>
      </c>
      <c r="B14" s="57">
        <f t="shared" si="0"/>
        <v>12893.180547532778</v>
      </c>
      <c r="C14" s="57">
        <v>2994.7344508699798</v>
      </c>
      <c r="D14" s="57">
        <v>3418.0318488945518</v>
      </c>
      <c r="E14" s="57">
        <v>3057.1136195003792</v>
      </c>
      <c r="F14" s="57">
        <v>1481.3218075818486</v>
      </c>
      <c r="G14" s="57">
        <v>1941.9788206860214</v>
      </c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  <c r="IU14" s="127"/>
      <c r="IV14" s="127"/>
      <c r="IW14" s="127"/>
      <c r="IX14" s="127"/>
      <c r="IY14" s="127"/>
      <c r="IZ14" s="127"/>
      <c r="JA14" s="127"/>
      <c r="JB14" s="127"/>
      <c r="JC14" s="127"/>
      <c r="JD14" s="127"/>
      <c r="JE14" s="127"/>
      <c r="JF14" s="127"/>
      <c r="JG14" s="127"/>
      <c r="JH14" s="127"/>
      <c r="JI14" s="127"/>
      <c r="JJ14" s="127"/>
      <c r="JK14" s="127"/>
      <c r="JL14" s="127"/>
      <c r="JM14" s="127"/>
      <c r="JN14" s="127"/>
      <c r="JO14" s="127"/>
      <c r="JP14" s="127"/>
      <c r="JQ14" s="127"/>
      <c r="JR14" s="127"/>
      <c r="JS14" s="127"/>
      <c r="JT14" s="127"/>
      <c r="JU14" s="127"/>
      <c r="JV14" s="127"/>
      <c r="JW14" s="127"/>
      <c r="JX14" s="127"/>
      <c r="JY14" s="127"/>
      <c r="JZ14" s="127"/>
      <c r="KA14" s="127"/>
      <c r="KB14" s="127"/>
      <c r="KC14" s="127"/>
      <c r="KD14" s="127"/>
      <c r="KE14" s="127"/>
      <c r="KF14" s="127"/>
      <c r="KG14" s="127"/>
      <c r="KH14" s="127"/>
      <c r="KI14" s="127"/>
      <c r="KJ14" s="127"/>
      <c r="KK14" s="127"/>
      <c r="KL14" s="127"/>
      <c r="KM14" s="127"/>
      <c r="KN14" s="127"/>
      <c r="KO14" s="127"/>
      <c r="KP14" s="127"/>
      <c r="KQ14" s="127"/>
      <c r="KR14" s="127"/>
      <c r="KS14" s="127"/>
      <c r="KT14" s="127"/>
      <c r="KU14" s="127"/>
      <c r="KV14" s="127"/>
      <c r="KW14" s="127"/>
      <c r="KX14" s="127"/>
      <c r="KY14" s="127"/>
      <c r="KZ14" s="127"/>
      <c r="LA14" s="127"/>
      <c r="LB14" s="127"/>
      <c r="LC14" s="127"/>
      <c r="LD14" s="127"/>
      <c r="LE14" s="127"/>
      <c r="LF14" s="127"/>
      <c r="LG14" s="127"/>
      <c r="LH14" s="127"/>
      <c r="LI14" s="127"/>
      <c r="LJ14" s="127"/>
      <c r="LK14" s="127"/>
      <c r="LL14" s="127"/>
      <c r="LM14" s="127"/>
      <c r="LN14" s="127"/>
      <c r="LO14" s="127"/>
      <c r="LP14" s="127"/>
      <c r="LQ14" s="127"/>
      <c r="LR14" s="127"/>
      <c r="LS14" s="127"/>
      <c r="LT14" s="127"/>
      <c r="LU14" s="127"/>
      <c r="LV14" s="127"/>
      <c r="LW14" s="127"/>
      <c r="LX14" s="127"/>
      <c r="LY14" s="127"/>
      <c r="LZ14" s="127"/>
      <c r="MA14" s="127"/>
      <c r="MB14" s="127"/>
      <c r="MC14" s="127"/>
      <c r="MD14" s="127"/>
      <c r="ME14" s="127"/>
      <c r="MF14" s="127"/>
      <c r="MG14" s="127"/>
      <c r="MH14" s="127"/>
      <c r="MI14" s="127"/>
      <c r="MJ14" s="127"/>
      <c r="MK14" s="127"/>
      <c r="ML14" s="127"/>
      <c r="MM14" s="127"/>
      <c r="MN14" s="127"/>
      <c r="MO14" s="127"/>
      <c r="MP14" s="127"/>
      <c r="MQ14" s="127"/>
      <c r="MR14" s="127"/>
      <c r="MS14" s="127"/>
      <c r="MT14" s="127"/>
      <c r="MU14" s="127"/>
      <c r="MV14" s="127"/>
      <c r="MW14" s="127"/>
      <c r="MX14" s="127"/>
      <c r="MY14" s="127"/>
      <c r="MZ14" s="127"/>
      <c r="NA14" s="127"/>
      <c r="NB14" s="127"/>
      <c r="NC14" s="127"/>
      <c r="ND14" s="127"/>
      <c r="NE14" s="127"/>
      <c r="NF14" s="127"/>
      <c r="NG14" s="127"/>
      <c r="NH14" s="127"/>
      <c r="NI14" s="127"/>
      <c r="NJ14" s="127"/>
      <c r="NK14" s="127"/>
      <c r="NL14" s="127"/>
      <c r="NM14" s="127"/>
      <c r="NN14" s="127"/>
      <c r="NO14" s="127"/>
      <c r="NP14" s="127"/>
      <c r="NQ14" s="127"/>
      <c r="NR14" s="127"/>
      <c r="NS14" s="127"/>
      <c r="NT14" s="127"/>
      <c r="NU14" s="127"/>
      <c r="NV14" s="127"/>
      <c r="NW14" s="127"/>
      <c r="NX14" s="127"/>
      <c r="NY14" s="127"/>
      <c r="NZ14" s="127"/>
      <c r="OA14" s="127"/>
      <c r="OB14" s="127"/>
      <c r="OC14" s="127"/>
      <c r="OD14" s="127"/>
      <c r="OE14" s="127"/>
      <c r="OF14" s="127"/>
      <c r="OG14" s="127"/>
      <c r="OH14" s="127"/>
      <c r="OI14" s="127"/>
      <c r="OJ14" s="127"/>
      <c r="OK14" s="127"/>
      <c r="OL14" s="127"/>
      <c r="OM14" s="127"/>
      <c r="ON14" s="127"/>
      <c r="OO14" s="127"/>
      <c r="OP14" s="127"/>
      <c r="OQ14" s="127"/>
      <c r="OR14" s="127"/>
      <c r="OS14" s="127"/>
      <c r="OT14" s="127"/>
      <c r="OU14" s="127"/>
      <c r="OV14" s="127"/>
      <c r="OW14" s="127"/>
      <c r="OX14" s="127"/>
      <c r="OY14" s="127"/>
      <c r="OZ14" s="127"/>
      <c r="PA14" s="127"/>
      <c r="PB14" s="127"/>
      <c r="PC14" s="127"/>
      <c r="PD14" s="127"/>
      <c r="PE14" s="127"/>
      <c r="PF14" s="127"/>
      <c r="PG14" s="127"/>
      <c r="PH14" s="127"/>
      <c r="PI14" s="127"/>
      <c r="PJ14" s="127"/>
      <c r="PK14" s="127"/>
      <c r="PL14" s="127"/>
      <c r="PM14" s="127"/>
      <c r="PN14" s="127"/>
      <c r="PO14" s="127"/>
      <c r="PP14" s="127"/>
      <c r="PQ14" s="127"/>
      <c r="PR14" s="127"/>
      <c r="PS14" s="127"/>
      <c r="PT14" s="127"/>
      <c r="PU14" s="127"/>
      <c r="PV14" s="127"/>
      <c r="PW14" s="127"/>
      <c r="PX14" s="127"/>
      <c r="PY14" s="127"/>
      <c r="PZ14" s="127"/>
      <c r="QA14" s="127"/>
      <c r="QB14" s="127"/>
      <c r="QC14" s="127"/>
      <c r="QD14" s="127"/>
      <c r="QE14" s="127"/>
      <c r="QF14" s="127"/>
      <c r="QG14" s="127"/>
      <c r="QH14" s="127"/>
      <c r="QI14" s="127"/>
      <c r="QJ14" s="127"/>
      <c r="QK14" s="127"/>
      <c r="QL14" s="127"/>
      <c r="QM14" s="127"/>
      <c r="QN14" s="127"/>
      <c r="QO14" s="127"/>
      <c r="QP14" s="127"/>
      <c r="QQ14" s="127"/>
      <c r="QR14" s="127"/>
      <c r="QS14" s="127"/>
      <c r="QT14" s="127"/>
      <c r="QU14" s="127"/>
      <c r="QV14" s="127"/>
      <c r="QW14" s="127"/>
      <c r="QX14" s="127"/>
      <c r="QY14" s="127"/>
      <c r="QZ14" s="127"/>
      <c r="RA14" s="127"/>
      <c r="RB14" s="127"/>
      <c r="RC14" s="127"/>
      <c r="RD14" s="127"/>
      <c r="RE14" s="127"/>
      <c r="RF14" s="127"/>
      <c r="RG14" s="127"/>
      <c r="RH14" s="127"/>
      <c r="RI14" s="127"/>
      <c r="RJ14" s="127"/>
      <c r="RK14" s="127"/>
      <c r="RL14" s="127"/>
      <c r="RM14" s="127"/>
      <c r="RN14" s="127"/>
      <c r="RO14" s="127"/>
      <c r="RP14" s="127"/>
      <c r="RQ14" s="127"/>
      <c r="RR14" s="127"/>
      <c r="RS14" s="127"/>
      <c r="RT14" s="127"/>
      <c r="RU14" s="127"/>
      <c r="RV14" s="127"/>
      <c r="RW14" s="127"/>
      <c r="RX14" s="127"/>
      <c r="RY14" s="127"/>
      <c r="RZ14" s="127"/>
      <c r="SA14" s="127"/>
      <c r="SB14" s="127"/>
      <c r="SC14" s="127"/>
      <c r="SD14" s="127"/>
      <c r="SE14" s="127"/>
      <c r="SF14" s="127"/>
      <c r="SG14" s="127"/>
      <c r="SH14" s="127"/>
      <c r="SI14" s="127"/>
      <c r="SJ14" s="127"/>
      <c r="SK14" s="127"/>
      <c r="SL14" s="127"/>
      <c r="SM14" s="127"/>
      <c r="SN14" s="127"/>
      <c r="SO14" s="127"/>
      <c r="SP14" s="127"/>
      <c r="SQ14" s="127"/>
      <c r="SR14" s="127"/>
      <c r="SS14" s="127"/>
      <c r="ST14" s="127"/>
      <c r="SU14" s="127"/>
      <c r="SV14" s="127"/>
      <c r="SW14" s="127"/>
      <c r="SX14" s="127"/>
      <c r="SY14" s="127"/>
      <c r="SZ14" s="127"/>
      <c r="TA14" s="127"/>
      <c r="TB14" s="127"/>
      <c r="TC14" s="127"/>
      <c r="TD14" s="127"/>
      <c r="TE14" s="127"/>
      <c r="TF14" s="127"/>
      <c r="TG14" s="127"/>
      <c r="TH14" s="127"/>
      <c r="TI14" s="127"/>
      <c r="TJ14" s="127"/>
      <c r="TK14" s="127"/>
      <c r="TL14" s="127"/>
      <c r="TM14" s="127"/>
      <c r="TN14" s="127"/>
      <c r="TO14" s="127"/>
      <c r="TP14" s="127"/>
      <c r="TQ14" s="127"/>
      <c r="TR14" s="127"/>
      <c r="TS14" s="127"/>
      <c r="TT14" s="127"/>
      <c r="TU14" s="127"/>
      <c r="TV14" s="127"/>
      <c r="TW14" s="127"/>
      <c r="TX14" s="127"/>
      <c r="TY14" s="127"/>
      <c r="TZ14" s="127"/>
      <c r="UA14" s="127"/>
      <c r="UB14" s="127"/>
      <c r="UC14" s="127"/>
      <c r="UD14" s="127"/>
      <c r="UE14" s="127"/>
      <c r="UF14" s="127"/>
      <c r="UG14" s="127"/>
      <c r="UH14" s="127"/>
      <c r="UI14" s="127"/>
      <c r="UJ14" s="127"/>
      <c r="UK14" s="127"/>
      <c r="UL14" s="127"/>
      <c r="UM14" s="127"/>
      <c r="UN14" s="127"/>
      <c r="UO14" s="127"/>
      <c r="UP14" s="127"/>
      <c r="UQ14" s="127"/>
      <c r="UR14" s="127"/>
      <c r="US14" s="127"/>
      <c r="UT14" s="127"/>
      <c r="UU14" s="127"/>
      <c r="UV14" s="127"/>
      <c r="UW14" s="127"/>
      <c r="UX14" s="127"/>
      <c r="UY14" s="127"/>
      <c r="UZ14" s="127"/>
      <c r="VA14" s="127"/>
      <c r="VB14" s="127"/>
      <c r="VC14" s="127"/>
      <c r="VD14" s="127"/>
      <c r="VE14" s="127"/>
      <c r="VF14" s="127"/>
      <c r="VG14" s="127"/>
      <c r="VH14" s="127"/>
      <c r="VI14" s="127"/>
      <c r="VJ14" s="127"/>
      <c r="VK14" s="127"/>
      <c r="VL14" s="127"/>
      <c r="VM14" s="127"/>
      <c r="VN14" s="127"/>
      <c r="VO14" s="127"/>
      <c r="VP14" s="127"/>
      <c r="VQ14" s="127"/>
      <c r="VR14" s="127"/>
      <c r="VS14" s="127"/>
      <c r="VT14" s="127"/>
      <c r="VU14" s="127"/>
      <c r="VV14" s="127"/>
      <c r="VW14" s="127"/>
      <c r="VX14" s="127"/>
      <c r="VY14" s="127"/>
      <c r="VZ14" s="127"/>
      <c r="WA14" s="127"/>
      <c r="WB14" s="127"/>
      <c r="WC14" s="127"/>
      <c r="WD14" s="127"/>
      <c r="WE14" s="127"/>
      <c r="WF14" s="127"/>
      <c r="WG14" s="127"/>
      <c r="WH14" s="127"/>
      <c r="WI14" s="127"/>
      <c r="WJ14" s="127"/>
      <c r="WK14" s="127"/>
      <c r="WL14" s="127"/>
      <c r="WM14" s="127"/>
      <c r="WN14" s="127"/>
      <c r="WO14" s="127"/>
      <c r="WP14" s="127"/>
      <c r="WQ14" s="127"/>
      <c r="WR14" s="127"/>
      <c r="WS14" s="127"/>
      <c r="WT14" s="127"/>
      <c r="WU14" s="127"/>
      <c r="WV14" s="127"/>
      <c r="WW14" s="127"/>
      <c r="WX14" s="127"/>
      <c r="WY14" s="127"/>
      <c r="WZ14" s="127"/>
      <c r="XA14" s="127"/>
      <c r="XB14" s="127"/>
      <c r="XC14" s="127"/>
      <c r="XD14" s="127"/>
      <c r="XE14" s="127"/>
      <c r="XF14" s="127"/>
      <c r="XG14" s="127"/>
      <c r="XH14" s="127"/>
      <c r="XI14" s="127"/>
      <c r="XJ14" s="127"/>
      <c r="XK14" s="127"/>
      <c r="XL14" s="127"/>
      <c r="XM14" s="127"/>
      <c r="XN14" s="127"/>
      <c r="XO14" s="127"/>
      <c r="XP14" s="127"/>
      <c r="XQ14" s="127"/>
      <c r="XR14" s="127"/>
      <c r="XS14" s="127"/>
      <c r="XT14" s="127"/>
      <c r="XU14" s="127"/>
      <c r="XV14" s="127"/>
      <c r="XW14" s="127"/>
      <c r="XX14" s="127"/>
      <c r="XY14" s="127"/>
      <c r="XZ14" s="127"/>
      <c r="YA14" s="127"/>
      <c r="YB14" s="127"/>
      <c r="YC14" s="127"/>
      <c r="YD14" s="127"/>
      <c r="YE14" s="127"/>
      <c r="YF14" s="127"/>
      <c r="YG14" s="127"/>
      <c r="YH14" s="127"/>
      <c r="YI14" s="127"/>
      <c r="YJ14" s="127"/>
      <c r="YK14" s="127"/>
      <c r="YL14" s="127"/>
      <c r="YM14" s="127"/>
      <c r="YN14" s="127"/>
      <c r="YO14" s="127"/>
      <c r="YP14" s="127"/>
      <c r="YQ14" s="127"/>
      <c r="YR14" s="127"/>
      <c r="YS14" s="127"/>
      <c r="YT14" s="127"/>
      <c r="YU14" s="127"/>
      <c r="YV14" s="127"/>
      <c r="YW14" s="127"/>
      <c r="YX14" s="127"/>
      <c r="YY14" s="127"/>
      <c r="YZ14" s="127"/>
      <c r="ZA14" s="127"/>
      <c r="ZB14" s="127"/>
      <c r="ZC14" s="127"/>
      <c r="ZD14" s="127"/>
      <c r="ZE14" s="127"/>
      <c r="ZF14" s="127"/>
      <c r="ZG14" s="127"/>
      <c r="ZH14" s="127"/>
      <c r="ZI14" s="127"/>
      <c r="ZJ14" s="127"/>
      <c r="ZK14" s="127"/>
      <c r="ZL14" s="127"/>
      <c r="ZM14" s="127"/>
      <c r="ZN14" s="127"/>
      <c r="ZO14" s="127"/>
      <c r="ZP14" s="127"/>
      <c r="ZQ14" s="127"/>
      <c r="ZR14" s="127"/>
      <c r="ZS14" s="127"/>
      <c r="ZT14" s="127"/>
      <c r="ZU14" s="127"/>
      <c r="ZV14" s="127"/>
      <c r="ZW14" s="127"/>
      <c r="ZX14" s="127"/>
      <c r="ZY14" s="127"/>
      <c r="ZZ14" s="127"/>
      <c r="AAA14" s="127"/>
      <c r="AAB14" s="127"/>
      <c r="AAC14" s="127"/>
      <c r="AAD14" s="127"/>
      <c r="AAE14" s="127"/>
      <c r="AAF14" s="127"/>
      <c r="AAG14" s="127"/>
      <c r="AAH14" s="127"/>
      <c r="AAI14" s="127"/>
      <c r="AAJ14" s="127"/>
      <c r="AAK14" s="127"/>
      <c r="AAL14" s="127"/>
      <c r="AAM14" s="127"/>
      <c r="AAN14" s="127"/>
      <c r="AAO14" s="127"/>
      <c r="AAP14" s="127"/>
      <c r="AAQ14" s="127"/>
      <c r="AAR14" s="127"/>
      <c r="AAS14" s="127"/>
      <c r="AAT14" s="127"/>
      <c r="AAU14" s="127"/>
      <c r="AAV14" s="127"/>
      <c r="AAW14" s="127"/>
      <c r="AAX14" s="127"/>
      <c r="AAY14" s="127"/>
      <c r="AAZ14" s="127"/>
      <c r="ABA14" s="127"/>
      <c r="ABB14" s="127"/>
      <c r="ABC14" s="127"/>
      <c r="ABD14" s="127"/>
      <c r="ABE14" s="127"/>
      <c r="ABF14" s="127"/>
      <c r="ABG14" s="127"/>
      <c r="ABH14" s="127"/>
      <c r="ABI14" s="127"/>
      <c r="ABJ14" s="127"/>
      <c r="ABK14" s="127"/>
      <c r="ABL14" s="127"/>
      <c r="ABM14" s="127"/>
      <c r="ABN14" s="127"/>
      <c r="ABO14" s="127"/>
      <c r="ABP14" s="127"/>
      <c r="ABQ14" s="127"/>
      <c r="ABR14" s="127"/>
      <c r="ABS14" s="127"/>
      <c r="ABT14" s="127"/>
      <c r="ABU14" s="127"/>
      <c r="ABV14" s="127"/>
      <c r="ABW14" s="127"/>
      <c r="ABX14" s="127"/>
      <c r="ABY14" s="127"/>
      <c r="ABZ14" s="127"/>
      <c r="ACA14" s="127"/>
      <c r="ACB14" s="127"/>
      <c r="ACC14" s="127"/>
      <c r="ACD14" s="127"/>
      <c r="ACE14" s="127"/>
      <c r="ACF14" s="127"/>
      <c r="ACG14" s="127"/>
      <c r="ACH14" s="127"/>
      <c r="ACI14" s="127"/>
      <c r="ACJ14" s="127"/>
      <c r="ACK14" s="127"/>
      <c r="ACL14" s="127"/>
      <c r="ACM14" s="127"/>
      <c r="ACN14" s="127"/>
      <c r="ACO14" s="127"/>
      <c r="ACP14" s="127"/>
      <c r="ACQ14" s="127"/>
      <c r="ACR14" s="127"/>
      <c r="ACS14" s="127"/>
      <c r="ACT14" s="127"/>
      <c r="ACU14" s="127"/>
      <c r="ACV14" s="127"/>
      <c r="ACW14" s="127"/>
      <c r="ACX14" s="127"/>
      <c r="ACY14" s="127"/>
      <c r="ACZ14" s="127"/>
      <c r="ADA14" s="127"/>
      <c r="ADB14" s="127"/>
      <c r="ADC14" s="127"/>
      <c r="ADD14" s="127"/>
      <c r="ADE14" s="127"/>
      <c r="ADF14" s="127"/>
      <c r="ADG14" s="127"/>
      <c r="ADH14" s="127"/>
      <c r="ADI14" s="127"/>
      <c r="ADJ14" s="127"/>
      <c r="ADK14" s="127"/>
      <c r="ADL14" s="127"/>
      <c r="ADM14" s="127"/>
      <c r="ADN14" s="127"/>
      <c r="ADO14" s="127"/>
      <c r="ADP14" s="127"/>
      <c r="ADQ14" s="127"/>
      <c r="ADR14" s="127"/>
      <c r="ADS14" s="127"/>
      <c r="ADT14" s="127"/>
      <c r="ADU14" s="127"/>
      <c r="ADV14" s="127"/>
      <c r="ADW14" s="127"/>
      <c r="ADX14" s="127"/>
      <c r="ADY14" s="127"/>
      <c r="ADZ14" s="127"/>
      <c r="AEA14" s="127"/>
      <c r="AEB14" s="127"/>
      <c r="AEC14" s="127"/>
      <c r="AED14" s="127"/>
      <c r="AEE14" s="127"/>
      <c r="AEF14" s="127"/>
      <c r="AEG14" s="127"/>
      <c r="AEH14" s="127"/>
      <c r="AEI14" s="127"/>
      <c r="AEJ14" s="127"/>
      <c r="AEK14" s="127"/>
      <c r="AEL14" s="127"/>
      <c r="AEM14" s="127"/>
      <c r="AEN14" s="127"/>
      <c r="AEO14" s="127"/>
      <c r="AEP14" s="127"/>
      <c r="AEQ14" s="127"/>
      <c r="AER14" s="127"/>
      <c r="AES14" s="127"/>
      <c r="AET14" s="127"/>
      <c r="AEU14" s="127"/>
      <c r="AEV14" s="127"/>
      <c r="AEW14" s="127"/>
      <c r="AEX14" s="127"/>
      <c r="AEY14" s="127"/>
      <c r="AEZ14" s="127"/>
      <c r="AFA14" s="127"/>
      <c r="AFB14" s="127"/>
      <c r="AFC14" s="127"/>
      <c r="AFD14" s="127"/>
      <c r="AFE14" s="127"/>
      <c r="AFF14" s="127"/>
      <c r="AFG14" s="127"/>
      <c r="AFH14" s="127"/>
      <c r="AFI14" s="127"/>
      <c r="AFJ14" s="127"/>
      <c r="AFK14" s="127"/>
      <c r="AFL14" s="127"/>
      <c r="AFM14" s="127"/>
      <c r="AFN14" s="127"/>
      <c r="AFO14" s="127"/>
      <c r="AFP14" s="127"/>
      <c r="AFQ14" s="127"/>
      <c r="AFR14" s="127"/>
      <c r="AFS14" s="127"/>
      <c r="AFT14" s="127"/>
      <c r="AFU14" s="127"/>
      <c r="AFV14" s="127"/>
      <c r="AFW14" s="127"/>
      <c r="AFX14" s="127"/>
      <c r="AFY14" s="127"/>
      <c r="AFZ14" s="127"/>
      <c r="AGA14" s="127"/>
      <c r="AGB14" s="127"/>
      <c r="AGC14" s="127"/>
      <c r="AGD14" s="127"/>
      <c r="AGE14" s="127"/>
      <c r="AGF14" s="127"/>
      <c r="AGG14" s="127"/>
      <c r="AGH14" s="127"/>
      <c r="AGI14" s="127"/>
      <c r="AGJ14" s="127"/>
      <c r="AGK14" s="127"/>
      <c r="AGL14" s="127"/>
      <c r="AGM14" s="127"/>
      <c r="AGN14" s="127"/>
      <c r="AGO14" s="127"/>
      <c r="AGP14" s="127"/>
      <c r="AGQ14" s="127"/>
      <c r="AGR14" s="127"/>
      <c r="AGS14" s="127"/>
      <c r="AGT14" s="127"/>
      <c r="AGU14" s="127"/>
      <c r="AGV14" s="127"/>
      <c r="AGW14" s="127"/>
      <c r="AGX14" s="127"/>
      <c r="AGY14" s="127"/>
      <c r="AGZ14" s="127"/>
      <c r="AHA14" s="127"/>
      <c r="AHB14" s="127"/>
      <c r="AHC14" s="127"/>
      <c r="AHD14" s="127"/>
      <c r="AHE14" s="127"/>
      <c r="AHF14" s="127"/>
      <c r="AHG14" s="127"/>
      <c r="AHH14" s="127"/>
      <c r="AHI14" s="127"/>
      <c r="AHJ14" s="127"/>
      <c r="AHK14" s="127"/>
      <c r="AHL14" s="127"/>
      <c r="AHM14" s="127"/>
      <c r="AHN14" s="127"/>
      <c r="AHO14" s="127"/>
      <c r="AHP14" s="127"/>
      <c r="AHQ14" s="127"/>
      <c r="AHR14" s="127"/>
      <c r="AHS14" s="127"/>
      <c r="AHT14" s="127"/>
      <c r="AHU14" s="127"/>
      <c r="AHV14" s="127"/>
      <c r="AHW14" s="127"/>
      <c r="AHX14" s="127"/>
      <c r="AHY14" s="127"/>
      <c r="AHZ14" s="127"/>
      <c r="AIA14" s="127"/>
      <c r="AIB14" s="127"/>
      <c r="AIC14" s="127"/>
      <c r="AID14" s="127"/>
      <c r="AIE14" s="127"/>
      <c r="AIF14" s="127"/>
      <c r="AIG14" s="127"/>
      <c r="AIH14" s="127"/>
      <c r="AII14" s="127"/>
      <c r="AIJ14" s="127"/>
      <c r="AIK14" s="127"/>
      <c r="AIL14" s="127"/>
      <c r="AIM14" s="127"/>
      <c r="AIN14" s="127"/>
      <c r="AIO14" s="127"/>
      <c r="AIP14" s="127"/>
      <c r="AIQ14" s="127"/>
      <c r="AIR14" s="127"/>
      <c r="AIS14" s="127"/>
      <c r="AIT14" s="127"/>
      <c r="AIU14" s="127"/>
      <c r="AIV14" s="127"/>
      <c r="AIW14" s="127"/>
      <c r="AIX14" s="127"/>
      <c r="AIY14" s="127"/>
      <c r="AIZ14" s="127"/>
      <c r="AJA14" s="127"/>
      <c r="AJB14" s="127"/>
      <c r="AJC14" s="127"/>
      <c r="AJD14" s="127"/>
      <c r="AJE14" s="127"/>
      <c r="AJF14" s="127"/>
      <c r="AJG14" s="127"/>
      <c r="AJH14" s="127"/>
      <c r="AJI14" s="127"/>
      <c r="AJJ14" s="127"/>
      <c r="AJK14" s="127"/>
      <c r="AJL14" s="127"/>
      <c r="AJM14" s="127"/>
      <c r="AJN14" s="127"/>
      <c r="AJO14" s="127"/>
      <c r="AJP14" s="127"/>
      <c r="AJQ14" s="127"/>
      <c r="AJR14" s="127"/>
      <c r="AJS14" s="127"/>
      <c r="AJT14" s="127"/>
      <c r="AJU14" s="127"/>
      <c r="AJV14" s="127"/>
      <c r="AJW14" s="127"/>
      <c r="AJX14" s="127"/>
      <c r="AJY14" s="127"/>
      <c r="AJZ14" s="127"/>
      <c r="AKA14" s="127"/>
      <c r="AKB14" s="127"/>
      <c r="AKC14" s="127"/>
      <c r="AKD14" s="127"/>
      <c r="AKE14" s="127"/>
      <c r="AKF14" s="127"/>
      <c r="AKG14" s="127"/>
      <c r="AKH14" s="127"/>
      <c r="AKI14" s="127"/>
      <c r="AKJ14" s="127"/>
      <c r="AKK14" s="127"/>
      <c r="AKL14" s="127"/>
      <c r="AKM14" s="127"/>
      <c r="AKN14" s="127"/>
      <c r="AKO14" s="127"/>
      <c r="AKP14" s="127"/>
      <c r="AKQ14" s="127"/>
      <c r="AKR14" s="127"/>
      <c r="AKS14" s="127"/>
      <c r="AKT14" s="127"/>
      <c r="AKU14" s="127"/>
      <c r="AKV14" s="127"/>
      <c r="AKW14" s="127"/>
    </row>
    <row r="15" spans="1:996" s="128" customFormat="1" ht="15.75" x14ac:dyDescent="0.25">
      <c r="A15" s="55" t="s">
        <v>111</v>
      </c>
      <c r="B15" s="57">
        <f t="shared" si="0"/>
        <v>399.17825301529371</v>
      </c>
      <c r="C15" s="57">
        <v>0</v>
      </c>
      <c r="D15" s="57">
        <v>399.17825301529371</v>
      </c>
      <c r="E15" s="57">
        <v>0</v>
      </c>
      <c r="F15" s="57">
        <v>0</v>
      </c>
      <c r="G15" s="57">
        <v>0</v>
      </c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  <c r="IS15" s="127"/>
      <c r="IT15" s="127"/>
      <c r="IU15" s="127"/>
      <c r="IV15" s="127"/>
      <c r="IW15" s="127"/>
      <c r="IX15" s="127"/>
      <c r="IY15" s="127"/>
      <c r="IZ15" s="127"/>
      <c r="JA15" s="127"/>
      <c r="JB15" s="127"/>
      <c r="JC15" s="127"/>
      <c r="JD15" s="127"/>
      <c r="JE15" s="127"/>
      <c r="JF15" s="127"/>
      <c r="JG15" s="127"/>
      <c r="JH15" s="127"/>
      <c r="JI15" s="127"/>
      <c r="JJ15" s="127"/>
      <c r="JK15" s="127"/>
      <c r="JL15" s="127"/>
      <c r="JM15" s="127"/>
      <c r="JN15" s="127"/>
      <c r="JO15" s="127"/>
      <c r="JP15" s="127"/>
      <c r="JQ15" s="127"/>
      <c r="JR15" s="127"/>
      <c r="JS15" s="127"/>
      <c r="JT15" s="127"/>
      <c r="JU15" s="127"/>
      <c r="JV15" s="127"/>
      <c r="JW15" s="127"/>
      <c r="JX15" s="127"/>
      <c r="JY15" s="127"/>
      <c r="JZ15" s="127"/>
      <c r="KA15" s="127"/>
      <c r="KB15" s="127"/>
      <c r="KC15" s="127"/>
      <c r="KD15" s="127"/>
      <c r="KE15" s="127"/>
      <c r="KF15" s="127"/>
      <c r="KG15" s="127"/>
      <c r="KH15" s="127"/>
      <c r="KI15" s="127"/>
      <c r="KJ15" s="127"/>
      <c r="KK15" s="127"/>
      <c r="KL15" s="127"/>
      <c r="KM15" s="127"/>
      <c r="KN15" s="127"/>
      <c r="KO15" s="127"/>
      <c r="KP15" s="127"/>
      <c r="KQ15" s="127"/>
      <c r="KR15" s="127"/>
      <c r="KS15" s="127"/>
      <c r="KT15" s="127"/>
      <c r="KU15" s="127"/>
      <c r="KV15" s="127"/>
      <c r="KW15" s="127"/>
      <c r="KX15" s="127"/>
      <c r="KY15" s="127"/>
      <c r="KZ15" s="127"/>
      <c r="LA15" s="127"/>
      <c r="LB15" s="127"/>
      <c r="LC15" s="127"/>
      <c r="LD15" s="127"/>
      <c r="LE15" s="127"/>
      <c r="LF15" s="127"/>
      <c r="LG15" s="127"/>
      <c r="LH15" s="127"/>
      <c r="LI15" s="127"/>
      <c r="LJ15" s="127"/>
      <c r="LK15" s="127"/>
      <c r="LL15" s="127"/>
      <c r="LM15" s="127"/>
      <c r="LN15" s="127"/>
      <c r="LO15" s="127"/>
      <c r="LP15" s="127"/>
      <c r="LQ15" s="127"/>
      <c r="LR15" s="127"/>
      <c r="LS15" s="127"/>
      <c r="LT15" s="127"/>
      <c r="LU15" s="127"/>
      <c r="LV15" s="127"/>
      <c r="LW15" s="127"/>
      <c r="LX15" s="127"/>
      <c r="LY15" s="127"/>
      <c r="LZ15" s="127"/>
      <c r="MA15" s="127"/>
      <c r="MB15" s="127"/>
      <c r="MC15" s="127"/>
      <c r="MD15" s="127"/>
      <c r="ME15" s="127"/>
      <c r="MF15" s="127"/>
      <c r="MG15" s="127"/>
      <c r="MH15" s="127"/>
      <c r="MI15" s="127"/>
      <c r="MJ15" s="127"/>
      <c r="MK15" s="127"/>
      <c r="ML15" s="127"/>
      <c r="MM15" s="127"/>
      <c r="MN15" s="127"/>
      <c r="MO15" s="127"/>
      <c r="MP15" s="127"/>
      <c r="MQ15" s="127"/>
      <c r="MR15" s="127"/>
      <c r="MS15" s="127"/>
      <c r="MT15" s="127"/>
      <c r="MU15" s="127"/>
      <c r="MV15" s="127"/>
      <c r="MW15" s="127"/>
      <c r="MX15" s="127"/>
      <c r="MY15" s="127"/>
      <c r="MZ15" s="127"/>
      <c r="NA15" s="127"/>
      <c r="NB15" s="127"/>
      <c r="NC15" s="127"/>
      <c r="ND15" s="127"/>
      <c r="NE15" s="127"/>
      <c r="NF15" s="127"/>
      <c r="NG15" s="127"/>
      <c r="NH15" s="127"/>
      <c r="NI15" s="127"/>
      <c r="NJ15" s="127"/>
      <c r="NK15" s="127"/>
      <c r="NL15" s="127"/>
      <c r="NM15" s="127"/>
      <c r="NN15" s="127"/>
      <c r="NO15" s="127"/>
      <c r="NP15" s="127"/>
      <c r="NQ15" s="127"/>
      <c r="NR15" s="127"/>
      <c r="NS15" s="127"/>
      <c r="NT15" s="127"/>
      <c r="NU15" s="127"/>
      <c r="NV15" s="127"/>
      <c r="NW15" s="127"/>
      <c r="NX15" s="127"/>
      <c r="NY15" s="127"/>
      <c r="NZ15" s="127"/>
      <c r="OA15" s="127"/>
      <c r="OB15" s="127"/>
      <c r="OC15" s="127"/>
      <c r="OD15" s="127"/>
      <c r="OE15" s="127"/>
      <c r="OF15" s="127"/>
      <c r="OG15" s="127"/>
      <c r="OH15" s="127"/>
      <c r="OI15" s="127"/>
      <c r="OJ15" s="127"/>
      <c r="OK15" s="127"/>
      <c r="OL15" s="127"/>
      <c r="OM15" s="127"/>
      <c r="ON15" s="127"/>
      <c r="OO15" s="127"/>
      <c r="OP15" s="127"/>
      <c r="OQ15" s="127"/>
      <c r="OR15" s="127"/>
      <c r="OS15" s="127"/>
      <c r="OT15" s="127"/>
      <c r="OU15" s="127"/>
      <c r="OV15" s="127"/>
      <c r="OW15" s="127"/>
      <c r="OX15" s="127"/>
      <c r="OY15" s="127"/>
      <c r="OZ15" s="127"/>
      <c r="PA15" s="127"/>
      <c r="PB15" s="127"/>
      <c r="PC15" s="127"/>
      <c r="PD15" s="127"/>
      <c r="PE15" s="127"/>
      <c r="PF15" s="127"/>
      <c r="PG15" s="127"/>
      <c r="PH15" s="127"/>
      <c r="PI15" s="127"/>
      <c r="PJ15" s="127"/>
      <c r="PK15" s="127"/>
      <c r="PL15" s="127"/>
      <c r="PM15" s="127"/>
      <c r="PN15" s="127"/>
      <c r="PO15" s="127"/>
      <c r="PP15" s="127"/>
      <c r="PQ15" s="127"/>
      <c r="PR15" s="127"/>
      <c r="PS15" s="127"/>
      <c r="PT15" s="127"/>
      <c r="PU15" s="127"/>
      <c r="PV15" s="127"/>
      <c r="PW15" s="127"/>
      <c r="PX15" s="127"/>
      <c r="PY15" s="127"/>
      <c r="PZ15" s="127"/>
      <c r="QA15" s="127"/>
      <c r="QB15" s="127"/>
      <c r="QC15" s="127"/>
      <c r="QD15" s="127"/>
      <c r="QE15" s="127"/>
      <c r="QF15" s="127"/>
      <c r="QG15" s="127"/>
      <c r="QH15" s="127"/>
      <c r="QI15" s="127"/>
      <c r="QJ15" s="127"/>
      <c r="QK15" s="127"/>
      <c r="QL15" s="127"/>
      <c r="QM15" s="127"/>
      <c r="QN15" s="127"/>
      <c r="QO15" s="127"/>
      <c r="QP15" s="127"/>
      <c r="QQ15" s="127"/>
      <c r="QR15" s="127"/>
      <c r="QS15" s="127"/>
      <c r="QT15" s="127"/>
      <c r="QU15" s="127"/>
      <c r="QV15" s="127"/>
      <c r="QW15" s="127"/>
      <c r="QX15" s="127"/>
      <c r="QY15" s="127"/>
      <c r="QZ15" s="127"/>
      <c r="RA15" s="127"/>
      <c r="RB15" s="127"/>
      <c r="RC15" s="127"/>
      <c r="RD15" s="127"/>
      <c r="RE15" s="127"/>
      <c r="RF15" s="127"/>
      <c r="RG15" s="127"/>
      <c r="RH15" s="127"/>
      <c r="RI15" s="127"/>
      <c r="RJ15" s="127"/>
      <c r="RK15" s="127"/>
      <c r="RL15" s="127"/>
      <c r="RM15" s="127"/>
      <c r="RN15" s="127"/>
      <c r="RO15" s="127"/>
      <c r="RP15" s="127"/>
      <c r="RQ15" s="127"/>
      <c r="RR15" s="127"/>
      <c r="RS15" s="127"/>
      <c r="RT15" s="127"/>
      <c r="RU15" s="127"/>
      <c r="RV15" s="127"/>
      <c r="RW15" s="127"/>
      <c r="RX15" s="127"/>
      <c r="RY15" s="127"/>
      <c r="RZ15" s="127"/>
      <c r="SA15" s="127"/>
      <c r="SB15" s="127"/>
      <c r="SC15" s="127"/>
      <c r="SD15" s="127"/>
      <c r="SE15" s="127"/>
      <c r="SF15" s="127"/>
      <c r="SG15" s="127"/>
      <c r="SH15" s="127"/>
      <c r="SI15" s="127"/>
      <c r="SJ15" s="127"/>
      <c r="SK15" s="127"/>
      <c r="SL15" s="127"/>
      <c r="SM15" s="127"/>
      <c r="SN15" s="127"/>
      <c r="SO15" s="127"/>
      <c r="SP15" s="127"/>
      <c r="SQ15" s="127"/>
      <c r="SR15" s="127"/>
      <c r="SS15" s="127"/>
      <c r="ST15" s="127"/>
      <c r="SU15" s="127"/>
      <c r="SV15" s="127"/>
      <c r="SW15" s="127"/>
      <c r="SX15" s="127"/>
      <c r="SY15" s="127"/>
      <c r="SZ15" s="127"/>
      <c r="TA15" s="127"/>
      <c r="TB15" s="127"/>
      <c r="TC15" s="127"/>
      <c r="TD15" s="127"/>
      <c r="TE15" s="127"/>
      <c r="TF15" s="127"/>
      <c r="TG15" s="127"/>
      <c r="TH15" s="127"/>
      <c r="TI15" s="127"/>
      <c r="TJ15" s="127"/>
      <c r="TK15" s="127"/>
      <c r="TL15" s="127"/>
      <c r="TM15" s="127"/>
      <c r="TN15" s="127"/>
      <c r="TO15" s="127"/>
      <c r="TP15" s="127"/>
      <c r="TQ15" s="127"/>
      <c r="TR15" s="127"/>
      <c r="TS15" s="127"/>
      <c r="TT15" s="127"/>
      <c r="TU15" s="127"/>
      <c r="TV15" s="127"/>
      <c r="TW15" s="127"/>
      <c r="TX15" s="127"/>
      <c r="TY15" s="127"/>
      <c r="TZ15" s="127"/>
      <c r="UA15" s="127"/>
      <c r="UB15" s="127"/>
      <c r="UC15" s="127"/>
      <c r="UD15" s="127"/>
      <c r="UE15" s="127"/>
      <c r="UF15" s="127"/>
      <c r="UG15" s="127"/>
      <c r="UH15" s="127"/>
      <c r="UI15" s="127"/>
      <c r="UJ15" s="127"/>
      <c r="UK15" s="127"/>
      <c r="UL15" s="127"/>
      <c r="UM15" s="127"/>
      <c r="UN15" s="127"/>
      <c r="UO15" s="127"/>
      <c r="UP15" s="127"/>
      <c r="UQ15" s="127"/>
      <c r="UR15" s="127"/>
      <c r="US15" s="127"/>
      <c r="UT15" s="127"/>
      <c r="UU15" s="127"/>
      <c r="UV15" s="127"/>
      <c r="UW15" s="127"/>
      <c r="UX15" s="127"/>
      <c r="UY15" s="127"/>
      <c r="UZ15" s="127"/>
      <c r="VA15" s="127"/>
      <c r="VB15" s="127"/>
      <c r="VC15" s="127"/>
      <c r="VD15" s="127"/>
      <c r="VE15" s="127"/>
      <c r="VF15" s="127"/>
      <c r="VG15" s="127"/>
      <c r="VH15" s="127"/>
      <c r="VI15" s="127"/>
      <c r="VJ15" s="127"/>
      <c r="VK15" s="127"/>
      <c r="VL15" s="127"/>
      <c r="VM15" s="127"/>
      <c r="VN15" s="127"/>
      <c r="VO15" s="127"/>
      <c r="VP15" s="127"/>
      <c r="VQ15" s="127"/>
      <c r="VR15" s="127"/>
      <c r="VS15" s="127"/>
      <c r="VT15" s="127"/>
      <c r="VU15" s="127"/>
      <c r="VV15" s="127"/>
      <c r="VW15" s="127"/>
      <c r="VX15" s="127"/>
      <c r="VY15" s="127"/>
      <c r="VZ15" s="127"/>
      <c r="WA15" s="127"/>
      <c r="WB15" s="127"/>
      <c r="WC15" s="127"/>
      <c r="WD15" s="127"/>
      <c r="WE15" s="127"/>
      <c r="WF15" s="127"/>
      <c r="WG15" s="127"/>
      <c r="WH15" s="127"/>
      <c r="WI15" s="127"/>
      <c r="WJ15" s="127"/>
      <c r="WK15" s="127"/>
      <c r="WL15" s="127"/>
      <c r="WM15" s="127"/>
      <c r="WN15" s="127"/>
      <c r="WO15" s="127"/>
      <c r="WP15" s="127"/>
      <c r="WQ15" s="127"/>
      <c r="WR15" s="127"/>
      <c r="WS15" s="127"/>
      <c r="WT15" s="127"/>
      <c r="WU15" s="127"/>
      <c r="WV15" s="127"/>
      <c r="WW15" s="127"/>
      <c r="WX15" s="127"/>
      <c r="WY15" s="127"/>
      <c r="WZ15" s="127"/>
      <c r="XA15" s="127"/>
      <c r="XB15" s="127"/>
      <c r="XC15" s="127"/>
      <c r="XD15" s="127"/>
      <c r="XE15" s="127"/>
      <c r="XF15" s="127"/>
      <c r="XG15" s="127"/>
      <c r="XH15" s="127"/>
      <c r="XI15" s="127"/>
      <c r="XJ15" s="127"/>
      <c r="XK15" s="127"/>
      <c r="XL15" s="127"/>
      <c r="XM15" s="127"/>
      <c r="XN15" s="127"/>
      <c r="XO15" s="127"/>
      <c r="XP15" s="127"/>
      <c r="XQ15" s="127"/>
      <c r="XR15" s="127"/>
      <c r="XS15" s="127"/>
      <c r="XT15" s="127"/>
      <c r="XU15" s="127"/>
      <c r="XV15" s="127"/>
      <c r="XW15" s="127"/>
      <c r="XX15" s="127"/>
      <c r="XY15" s="127"/>
      <c r="XZ15" s="127"/>
      <c r="YA15" s="127"/>
      <c r="YB15" s="127"/>
      <c r="YC15" s="127"/>
      <c r="YD15" s="127"/>
      <c r="YE15" s="127"/>
      <c r="YF15" s="127"/>
      <c r="YG15" s="127"/>
      <c r="YH15" s="127"/>
      <c r="YI15" s="127"/>
      <c r="YJ15" s="127"/>
      <c r="YK15" s="127"/>
      <c r="YL15" s="127"/>
      <c r="YM15" s="127"/>
      <c r="YN15" s="127"/>
      <c r="YO15" s="127"/>
      <c r="YP15" s="127"/>
      <c r="YQ15" s="127"/>
      <c r="YR15" s="127"/>
      <c r="YS15" s="127"/>
      <c r="YT15" s="127"/>
      <c r="YU15" s="127"/>
      <c r="YV15" s="127"/>
      <c r="YW15" s="127"/>
      <c r="YX15" s="127"/>
      <c r="YY15" s="127"/>
      <c r="YZ15" s="127"/>
      <c r="ZA15" s="127"/>
      <c r="ZB15" s="127"/>
      <c r="ZC15" s="127"/>
      <c r="ZD15" s="127"/>
      <c r="ZE15" s="127"/>
      <c r="ZF15" s="127"/>
      <c r="ZG15" s="127"/>
      <c r="ZH15" s="127"/>
      <c r="ZI15" s="127"/>
      <c r="ZJ15" s="127"/>
      <c r="ZK15" s="127"/>
      <c r="ZL15" s="127"/>
      <c r="ZM15" s="127"/>
      <c r="ZN15" s="127"/>
      <c r="ZO15" s="127"/>
      <c r="ZP15" s="127"/>
      <c r="ZQ15" s="127"/>
      <c r="ZR15" s="127"/>
      <c r="ZS15" s="127"/>
      <c r="ZT15" s="127"/>
      <c r="ZU15" s="127"/>
      <c r="ZV15" s="127"/>
      <c r="ZW15" s="127"/>
      <c r="ZX15" s="127"/>
      <c r="ZY15" s="127"/>
      <c r="ZZ15" s="127"/>
      <c r="AAA15" s="127"/>
      <c r="AAB15" s="127"/>
      <c r="AAC15" s="127"/>
      <c r="AAD15" s="127"/>
      <c r="AAE15" s="127"/>
      <c r="AAF15" s="127"/>
      <c r="AAG15" s="127"/>
      <c r="AAH15" s="127"/>
      <c r="AAI15" s="127"/>
      <c r="AAJ15" s="127"/>
      <c r="AAK15" s="127"/>
      <c r="AAL15" s="127"/>
      <c r="AAM15" s="127"/>
      <c r="AAN15" s="127"/>
      <c r="AAO15" s="127"/>
      <c r="AAP15" s="127"/>
      <c r="AAQ15" s="127"/>
      <c r="AAR15" s="127"/>
      <c r="AAS15" s="127"/>
      <c r="AAT15" s="127"/>
      <c r="AAU15" s="127"/>
      <c r="AAV15" s="127"/>
      <c r="AAW15" s="127"/>
      <c r="AAX15" s="127"/>
      <c r="AAY15" s="127"/>
      <c r="AAZ15" s="127"/>
      <c r="ABA15" s="127"/>
      <c r="ABB15" s="127"/>
      <c r="ABC15" s="127"/>
      <c r="ABD15" s="127"/>
      <c r="ABE15" s="127"/>
      <c r="ABF15" s="127"/>
      <c r="ABG15" s="127"/>
      <c r="ABH15" s="127"/>
      <c r="ABI15" s="127"/>
      <c r="ABJ15" s="127"/>
      <c r="ABK15" s="127"/>
      <c r="ABL15" s="127"/>
      <c r="ABM15" s="127"/>
      <c r="ABN15" s="127"/>
      <c r="ABO15" s="127"/>
      <c r="ABP15" s="127"/>
      <c r="ABQ15" s="127"/>
      <c r="ABR15" s="127"/>
      <c r="ABS15" s="127"/>
      <c r="ABT15" s="127"/>
      <c r="ABU15" s="127"/>
      <c r="ABV15" s="127"/>
      <c r="ABW15" s="127"/>
      <c r="ABX15" s="127"/>
      <c r="ABY15" s="127"/>
      <c r="ABZ15" s="127"/>
      <c r="ACA15" s="127"/>
      <c r="ACB15" s="127"/>
      <c r="ACC15" s="127"/>
      <c r="ACD15" s="127"/>
      <c r="ACE15" s="127"/>
      <c r="ACF15" s="127"/>
      <c r="ACG15" s="127"/>
      <c r="ACH15" s="127"/>
      <c r="ACI15" s="127"/>
      <c r="ACJ15" s="127"/>
      <c r="ACK15" s="127"/>
      <c r="ACL15" s="127"/>
      <c r="ACM15" s="127"/>
      <c r="ACN15" s="127"/>
      <c r="ACO15" s="127"/>
      <c r="ACP15" s="127"/>
      <c r="ACQ15" s="127"/>
      <c r="ACR15" s="127"/>
      <c r="ACS15" s="127"/>
      <c r="ACT15" s="127"/>
      <c r="ACU15" s="127"/>
      <c r="ACV15" s="127"/>
      <c r="ACW15" s="127"/>
      <c r="ACX15" s="127"/>
      <c r="ACY15" s="127"/>
      <c r="ACZ15" s="127"/>
      <c r="ADA15" s="127"/>
      <c r="ADB15" s="127"/>
      <c r="ADC15" s="127"/>
      <c r="ADD15" s="127"/>
      <c r="ADE15" s="127"/>
      <c r="ADF15" s="127"/>
      <c r="ADG15" s="127"/>
      <c r="ADH15" s="127"/>
      <c r="ADI15" s="127"/>
      <c r="ADJ15" s="127"/>
      <c r="ADK15" s="127"/>
      <c r="ADL15" s="127"/>
      <c r="ADM15" s="127"/>
      <c r="ADN15" s="127"/>
      <c r="ADO15" s="127"/>
      <c r="ADP15" s="127"/>
      <c r="ADQ15" s="127"/>
      <c r="ADR15" s="127"/>
      <c r="ADS15" s="127"/>
      <c r="ADT15" s="127"/>
      <c r="ADU15" s="127"/>
      <c r="ADV15" s="127"/>
      <c r="ADW15" s="127"/>
      <c r="ADX15" s="127"/>
      <c r="ADY15" s="127"/>
      <c r="ADZ15" s="127"/>
      <c r="AEA15" s="127"/>
      <c r="AEB15" s="127"/>
      <c r="AEC15" s="127"/>
      <c r="AED15" s="127"/>
      <c r="AEE15" s="127"/>
      <c r="AEF15" s="127"/>
      <c r="AEG15" s="127"/>
      <c r="AEH15" s="127"/>
      <c r="AEI15" s="127"/>
      <c r="AEJ15" s="127"/>
      <c r="AEK15" s="127"/>
      <c r="AEL15" s="127"/>
      <c r="AEM15" s="127"/>
      <c r="AEN15" s="127"/>
      <c r="AEO15" s="127"/>
      <c r="AEP15" s="127"/>
      <c r="AEQ15" s="127"/>
      <c r="AER15" s="127"/>
      <c r="AES15" s="127"/>
      <c r="AET15" s="127"/>
      <c r="AEU15" s="127"/>
      <c r="AEV15" s="127"/>
      <c r="AEW15" s="127"/>
      <c r="AEX15" s="127"/>
      <c r="AEY15" s="127"/>
      <c r="AEZ15" s="127"/>
      <c r="AFA15" s="127"/>
      <c r="AFB15" s="127"/>
      <c r="AFC15" s="127"/>
      <c r="AFD15" s="127"/>
      <c r="AFE15" s="127"/>
      <c r="AFF15" s="127"/>
      <c r="AFG15" s="127"/>
      <c r="AFH15" s="127"/>
      <c r="AFI15" s="127"/>
      <c r="AFJ15" s="127"/>
      <c r="AFK15" s="127"/>
      <c r="AFL15" s="127"/>
      <c r="AFM15" s="127"/>
      <c r="AFN15" s="127"/>
      <c r="AFO15" s="127"/>
      <c r="AFP15" s="127"/>
      <c r="AFQ15" s="127"/>
      <c r="AFR15" s="127"/>
      <c r="AFS15" s="127"/>
      <c r="AFT15" s="127"/>
      <c r="AFU15" s="127"/>
      <c r="AFV15" s="127"/>
      <c r="AFW15" s="127"/>
      <c r="AFX15" s="127"/>
      <c r="AFY15" s="127"/>
      <c r="AFZ15" s="127"/>
      <c r="AGA15" s="127"/>
      <c r="AGB15" s="127"/>
      <c r="AGC15" s="127"/>
      <c r="AGD15" s="127"/>
      <c r="AGE15" s="127"/>
      <c r="AGF15" s="127"/>
      <c r="AGG15" s="127"/>
      <c r="AGH15" s="127"/>
      <c r="AGI15" s="127"/>
      <c r="AGJ15" s="127"/>
      <c r="AGK15" s="127"/>
      <c r="AGL15" s="127"/>
      <c r="AGM15" s="127"/>
      <c r="AGN15" s="127"/>
      <c r="AGO15" s="127"/>
      <c r="AGP15" s="127"/>
      <c r="AGQ15" s="127"/>
      <c r="AGR15" s="127"/>
      <c r="AGS15" s="127"/>
      <c r="AGT15" s="127"/>
      <c r="AGU15" s="127"/>
      <c r="AGV15" s="127"/>
      <c r="AGW15" s="127"/>
      <c r="AGX15" s="127"/>
      <c r="AGY15" s="127"/>
      <c r="AGZ15" s="127"/>
      <c r="AHA15" s="127"/>
      <c r="AHB15" s="127"/>
      <c r="AHC15" s="127"/>
      <c r="AHD15" s="127"/>
      <c r="AHE15" s="127"/>
      <c r="AHF15" s="127"/>
      <c r="AHG15" s="127"/>
      <c r="AHH15" s="127"/>
      <c r="AHI15" s="127"/>
      <c r="AHJ15" s="127"/>
      <c r="AHK15" s="127"/>
      <c r="AHL15" s="127"/>
      <c r="AHM15" s="127"/>
      <c r="AHN15" s="127"/>
      <c r="AHO15" s="127"/>
      <c r="AHP15" s="127"/>
      <c r="AHQ15" s="127"/>
      <c r="AHR15" s="127"/>
      <c r="AHS15" s="127"/>
      <c r="AHT15" s="127"/>
      <c r="AHU15" s="127"/>
      <c r="AHV15" s="127"/>
      <c r="AHW15" s="127"/>
      <c r="AHX15" s="127"/>
      <c r="AHY15" s="127"/>
      <c r="AHZ15" s="127"/>
      <c r="AIA15" s="127"/>
      <c r="AIB15" s="127"/>
      <c r="AIC15" s="127"/>
      <c r="AID15" s="127"/>
      <c r="AIE15" s="127"/>
      <c r="AIF15" s="127"/>
      <c r="AIG15" s="127"/>
      <c r="AIH15" s="127"/>
      <c r="AII15" s="127"/>
      <c r="AIJ15" s="127"/>
      <c r="AIK15" s="127"/>
      <c r="AIL15" s="127"/>
      <c r="AIM15" s="127"/>
      <c r="AIN15" s="127"/>
      <c r="AIO15" s="127"/>
      <c r="AIP15" s="127"/>
      <c r="AIQ15" s="127"/>
      <c r="AIR15" s="127"/>
      <c r="AIS15" s="127"/>
      <c r="AIT15" s="127"/>
      <c r="AIU15" s="127"/>
      <c r="AIV15" s="127"/>
      <c r="AIW15" s="127"/>
      <c r="AIX15" s="127"/>
      <c r="AIY15" s="127"/>
      <c r="AIZ15" s="127"/>
      <c r="AJA15" s="127"/>
      <c r="AJB15" s="127"/>
      <c r="AJC15" s="127"/>
      <c r="AJD15" s="127"/>
      <c r="AJE15" s="127"/>
      <c r="AJF15" s="127"/>
      <c r="AJG15" s="127"/>
      <c r="AJH15" s="127"/>
      <c r="AJI15" s="127"/>
      <c r="AJJ15" s="127"/>
      <c r="AJK15" s="127"/>
      <c r="AJL15" s="127"/>
      <c r="AJM15" s="127"/>
      <c r="AJN15" s="127"/>
      <c r="AJO15" s="127"/>
      <c r="AJP15" s="127"/>
      <c r="AJQ15" s="127"/>
      <c r="AJR15" s="127"/>
      <c r="AJS15" s="127"/>
      <c r="AJT15" s="127"/>
      <c r="AJU15" s="127"/>
      <c r="AJV15" s="127"/>
      <c r="AJW15" s="127"/>
      <c r="AJX15" s="127"/>
      <c r="AJY15" s="127"/>
      <c r="AJZ15" s="127"/>
      <c r="AKA15" s="127"/>
      <c r="AKB15" s="127"/>
      <c r="AKC15" s="127"/>
      <c r="AKD15" s="127"/>
      <c r="AKE15" s="127"/>
      <c r="AKF15" s="127"/>
      <c r="AKG15" s="127"/>
      <c r="AKH15" s="127"/>
      <c r="AKI15" s="127"/>
      <c r="AKJ15" s="127"/>
      <c r="AKK15" s="127"/>
      <c r="AKL15" s="127"/>
      <c r="AKM15" s="127"/>
      <c r="AKN15" s="127"/>
      <c r="AKO15" s="127"/>
      <c r="AKP15" s="127"/>
      <c r="AKQ15" s="127"/>
      <c r="AKR15" s="127"/>
      <c r="AKS15" s="127"/>
      <c r="AKT15" s="127"/>
      <c r="AKU15" s="127"/>
      <c r="AKV15" s="127"/>
      <c r="AKW15" s="127"/>
    </row>
    <row r="16" spans="1:996" s="128" customFormat="1" ht="15.75" x14ac:dyDescent="0.25">
      <c r="A16" s="55" t="s">
        <v>112</v>
      </c>
      <c r="B16" s="57">
        <f t="shared" si="0"/>
        <v>8645.9860105857442</v>
      </c>
      <c r="C16" s="57">
        <v>1932.9358166332204</v>
      </c>
      <c r="D16" s="57">
        <v>2090.7835560986023</v>
      </c>
      <c r="E16" s="57">
        <v>2048.4049169754576</v>
      </c>
      <c r="F16" s="57">
        <v>1030.0573880312256</v>
      </c>
      <c r="G16" s="57">
        <v>1543.8043328472368</v>
      </c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  <c r="IS16" s="127"/>
      <c r="IT16" s="127"/>
      <c r="IU16" s="127"/>
      <c r="IV16" s="127"/>
      <c r="IW16" s="127"/>
      <c r="IX16" s="127"/>
      <c r="IY16" s="127"/>
      <c r="IZ16" s="127"/>
      <c r="JA16" s="127"/>
      <c r="JB16" s="127"/>
      <c r="JC16" s="127"/>
      <c r="JD16" s="127"/>
      <c r="JE16" s="127"/>
      <c r="JF16" s="127"/>
      <c r="JG16" s="127"/>
      <c r="JH16" s="127"/>
      <c r="JI16" s="127"/>
      <c r="JJ16" s="127"/>
      <c r="JK16" s="127"/>
      <c r="JL16" s="127"/>
      <c r="JM16" s="127"/>
      <c r="JN16" s="127"/>
      <c r="JO16" s="127"/>
      <c r="JP16" s="127"/>
      <c r="JQ16" s="127"/>
      <c r="JR16" s="127"/>
      <c r="JS16" s="127"/>
      <c r="JT16" s="127"/>
      <c r="JU16" s="127"/>
      <c r="JV16" s="127"/>
      <c r="JW16" s="127"/>
      <c r="JX16" s="127"/>
      <c r="JY16" s="127"/>
      <c r="JZ16" s="127"/>
      <c r="KA16" s="127"/>
      <c r="KB16" s="127"/>
      <c r="KC16" s="127"/>
      <c r="KD16" s="127"/>
      <c r="KE16" s="127"/>
      <c r="KF16" s="127"/>
      <c r="KG16" s="127"/>
      <c r="KH16" s="127"/>
      <c r="KI16" s="127"/>
      <c r="KJ16" s="127"/>
      <c r="KK16" s="127"/>
      <c r="KL16" s="127"/>
      <c r="KM16" s="127"/>
      <c r="KN16" s="127"/>
      <c r="KO16" s="127"/>
      <c r="KP16" s="127"/>
      <c r="KQ16" s="127"/>
      <c r="KR16" s="127"/>
      <c r="KS16" s="127"/>
      <c r="KT16" s="127"/>
      <c r="KU16" s="127"/>
      <c r="KV16" s="127"/>
      <c r="KW16" s="127"/>
      <c r="KX16" s="127"/>
      <c r="KY16" s="127"/>
      <c r="KZ16" s="127"/>
      <c r="LA16" s="127"/>
      <c r="LB16" s="127"/>
      <c r="LC16" s="127"/>
      <c r="LD16" s="127"/>
      <c r="LE16" s="127"/>
      <c r="LF16" s="127"/>
      <c r="LG16" s="127"/>
      <c r="LH16" s="127"/>
      <c r="LI16" s="127"/>
      <c r="LJ16" s="127"/>
      <c r="LK16" s="127"/>
      <c r="LL16" s="127"/>
      <c r="LM16" s="127"/>
      <c r="LN16" s="127"/>
      <c r="LO16" s="127"/>
      <c r="LP16" s="127"/>
      <c r="LQ16" s="127"/>
      <c r="LR16" s="127"/>
      <c r="LS16" s="127"/>
      <c r="LT16" s="127"/>
      <c r="LU16" s="127"/>
      <c r="LV16" s="127"/>
      <c r="LW16" s="127"/>
      <c r="LX16" s="127"/>
      <c r="LY16" s="127"/>
      <c r="LZ16" s="127"/>
      <c r="MA16" s="127"/>
      <c r="MB16" s="127"/>
      <c r="MC16" s="127"/>
      <c r="MD16" s="127"/>
      <c r="ME16" s="127"/>
      <c r="MF16" s="127"/>
      <c r="MG16" s="127"/>
      <c r="MH16" s="127"/>
      <c r="MI16" s="127"/>
      <c r="MJ16" s="127"/>
      <c r="MK16" s="127"/>
      <c r="ML16" s="127"/>
      <c r="MM16" s="127"/>
      <c r="MN16" s="127"/>
      <c r="MO16" s="127"/>
      <c r="MP16" s="127"/>
      <c r="MQ16" s="127"/>
      <c r="MR16" s="127"/>
      <c r="MS16" s="127"/>
      <c r="MT16" s="127"/>
      <c r="MU16" s="127"/>
      <c r="MV16" s="127"/>
      <c r="MW16" s="127"/>
      <c r="MX16" s="127"/>
      <c r="MY16" s="127"/>
      <c r="MZ16" s="127"/>
      <c r="NA16" s="127"/>
      <c r="NB16" s="127"/>
      <c r="NC16" s="127"/>
      <c r="ND16" s="127"/>
      <c r="NE16" s="127"/>
      <c r="NF16" s="127"/>
      <c r="NG16" s="127"/>
      <c r="NH16" s="127"/>
      <c r="NI16" s="127"/>
      <c r="NJ16" s="127"/>
      <c r="NK16" s="127"/>
      <c r="NL16" s="127"/>
      <c r="NM16" s="127"/>
      <c r="NN16" s="127"/>
      <c r="NO16" s="127"/>
      <c r="NP16" s="127"/>
      <c r="NQ16" s="127"/>
      <c r="NR16" s="127"/>
      <c r="NS16" s="127"/>
      <c r="NT16" s="127"/>
      <c r="NU16" s="127"/>
      <c r="NV16" s="127"/>
      <c r="NW16" s="127"/>
      <c r="NX16" s="127"/>
      <c r="NY16" s="127"/>
      <c r="NZ16" s="127"/>
      <c r="OA16" s="127"/>
      <c r="OB16" s="127"/>
      <c r="OC16" s="127"/>
      <c r="OD16" s="127"/>
      <c r="OE16" s="127"/>
      <c r="OF16" s="127"/>
      <c r="OG16" s="127"/>
      <c r="OH16" s="127"/>
      <c r="OI16" s="127"/>
      <c r="OJ16" s="127"/>
      <c r="OK16" s="127"/>
      <c r="OL16" s="127"/>
      <c r="OM16" s="127"/>
      <c r="ON16" s="127"/>
      <c r="OO16" s="127"/>
      <c r="OP16" s="127"/>
      <c r="OQ16" s="127"/>
      <c r="OR16" s="127"/>
      <c r="OS16" s="127"/>
      <c r="OT16" s="127"/>
      <c r="OU16" s="127"/>
      <c r="OV16" s="127"/>
      <c r="OW16" s="127"/>
      <c r="OX16" s="127"/>
      <c r="OY16" s="127"/>
      <c r="OZ16" s="127"/>
      <c r="PA16" s="127"/>
      <c r="PB16" s="127"/>
      <c r="PC16" s="127"/>
      <c r="PD16" s="127"/>
      <c r="PE16" s="127"/>
      <c r="PF16" s="127"/>
      <c r="PG16" s="127"/>
      <c r="PH16" s="127"/>
      <c r="PI16" s="127"/>
      <c r="PJ16" s="127"/>
      <c r="PK16" s="127"/>
      <c r="PL16" s="127"/>
      <c r="PM16" s="127"/>
      <c r="PN16" s="127"/>
      <c r="PO16" s="127"/>
      <c r="PP16" s="127"/>
      <c r="PQ16" s="127"/>
      <c r="PR16" s="127"/>
      <c r="PS16" s="127"/>
      <c r="PT16" s="127"/>
      <c r="PU16" s="127"/>
      <c r="PV16" s="127"/>
      <c r="PW16" s="127"/>
      <c r="PX16" s="127"/>
      <c r="PY16" s="127"/>
      <c r="PZ16" s="127"/>
      <c r="QA16" s="127"/>
      <c r="QB16" s="127"/>
      <c r="QC16" s="127"/>
      <c r="QD16" s="127"/>
      <c r="QE16" s="127"/>
      <c r="QF16" s="127"/>
      <c r="QG16" s="127"/>
      <c r="QH16" s="127"/>
      <c r="QI16" s="127"/>
      <c r="QJ16" s="127"/>
      <c r="QK16" s="127"/>
      <c r="QL16" s="127"/>
      <c r="QM16" s="127"/>
      <c r="QN16" s="127"/>
      <c r="QO16" s="127"/>
      <c r="QP16" s="127"/>
      <c r="QQ16" s="127"/>
      <c r="QR16" s="127"/>
      <c r="QS16" s="127"/>
      <c r="QT16" s="127"/>
      <c r="QU16" s="127"/>
      <c r="QV16" s="127"/>
      <c r="QW16" s="127"/>
      <c r="QX16" s="127"/>
      <c r="QY16" s="127"/>
      <c r="QZ16" s="127"/>
      <c r="RA16" s="127"/>
      <c r="RB16" s="127"/>
      <c r="RC16" s="127"/>
      <c r="RD16" s="127"/>
      <c r="RE16" s="127"/>
      <c r="RF16" s="127"/>
      <c r="RG16" s="127"/>
      <c r="RH16" s="127"/>
      <c r="RI16" s="127"/>
      <c r="RJ16" s="127"/>
      <c r="RK16" s="127"/>
      <c r="RL16" s="127"/>
      <c r="RM16" s="127"/>
      <c r="RN16" s="127"/>
      <c r="RO16" s="127"/>
      <c r="RP16" s="127"/>
      <c r="RQ16" s="127"/>
      <c r="RR16" s="127"/>
      <c r="RS16" s="127"/>
      <c r="RT16" s="127"/>
      <c r="RU16" s="127"/>
      <c r="RV16" s="127"/>
      <c r="RW16" s="127"/>
      <c r="RX16" s="127"/>
      <c r="RY16" s="127"/>
      <c r="RZ16" s="127"/>
      <c r="SA16" s="127"/>
      <c r="SB16" s="127"/>
      <c r="SC16" s="127"/>
      <c r="SD16" s="127"/>
      <c r="SE16" s="127"/>
      <c r="SF16" s="127"/>
      <c r="SG16" s="127"/>
      <c r="SH16" s="127"/>
      <c r="SI16" s="127"/>
      <c r="SJ16" s="127"/>
      <c r="SK16" s="127"/>
      <c r="SL16" s="127"/>
      <c r="SM16" s="127"/>
      <c r="SN16" s="127"/>
      <c r="SO16" s="127"/>
      <c r="SP16" s="127"/>
      <c r="SQ16" s="127"/>
      <c r="SR16" s="127"/>
      <c r="SS16" s="127"/>
      <c r="ST16" s="127"/>
      <c r="SU16" s="127"/>
      <c r="SV16" s="127"/>
      <c r="SW16" s="127"/>
      <c r="SX16" s="127"/>
      <c r="SY16" s="127"/>
      <c r="SZ16" s="127"/>
      <c r="TA16" s="127"/>
      <c r="TB16" s="127"/>
      <c r="TC16" s="127"/>
      <c r="TD16" s="127"/>
      <c r="TE16" s="127"/>
      <c r="TF16" s="127"/>
      <c r="TG16" s="127"/>
      <c r="TH16" s="127"/>
      <c r="TI16" s="127"/>
      <c r="TJ16" s="127"/>
      <c r="TK16" s="127"/>
      <c r="TL16" s="127"/>
      <c r="TM16" s="127"/>
      <c r="TN16" s="127"/>
      <c r="TO16" s="127"/>
      <c r="TP16" s="127"/>
      <c r="TQ16" s="127"/>
      <c r="TR16" s="127"/>
      <c r="TS16" s="127"/>
      <c r="TT16" s="127"/>
      <c r="TU16" s="127"/>
      <c r="TV16" s="127"/>
      <c r="TW16" s="127"/>
      <c r="TX16" s="127"/>
      <c r="TY16" s="127"/>
      <c r="TZ16" s="127"/>
      <c r="UA16" s="127"/>
      <c r="UB16" s="127"/>
      <c r="UC16" s="127"/>
      <c r="UD16" s="127"/>
      <c r="UE16" s="127"/>
      <c r="UF16" s="127"/>
      <c r="UG16" s="127"/>
      <c r="UH16" s="127"/>
      <c r="UI16" s="127"/>
      <c r="UJ16" s="127"/>
      <c r="UK16" s="127"/>
      <c r="UL16" s="127"/>
      <c r="UM16" s="127"/>
      <c r="UN16" s="127"/>
      <c r="UO16" s="127"/>
      <c r="UP16" s="127"/>
      <c r="UQ16" s="127"/>
      <c r="UR16" s="127"/>
      <c r="US16" s="127"/>
      <c r="UT16" s="127"/>
      <c r="UU16" s="127"/>
      <c r="UV16" s="127"/>
      <c r="UW16" s="127"/>
      <c r="UX16" s="127"/>
      <c r="UY16" s="127"/>
      <c r="UZ16" s="127"/>
      <c r="VA16" s="127"/>
      <c r="VB16" s="127"/>
      <c r="VC16" s="127"/>
      <c r="VD16" s="127"/>
      <c r="VE16" s="127"/>
      <c r="VF16" s="127"/>
      <c r="VG16" s="127"/>
      <c r="VH16" s="127"/>
      <c r="VI16" s="127"/>
      <c r="VJ16" s="127"/>
      <c r="VK16" s="127"/>
      <c r="VL16" s="127"/>
      <c r="VM16" s="127"/>
      <c r="VN16" s="127"/>
      <c r="VO16" s="127"/>
      <c r="VP16" s="127"/>
      <c r="VQ16" s="127"/>
      <c r="VR16" s="127"/>
      <c r="VS16" s="127"/>
      <c r="VT16" s="127"/>
      <c r="VU16" s="127"/>
      <c r="VV16" s="127"/>
      <c r="VW16" s="127"/>
      <c r="VX16" s="127"/>
      <c r="VY16" s="127"/>
      <c r="VZ16" s="127"/>
      <c r="WA16" s="127"/>
      <c r="WB16" s="127"/>
      <c r="WC16" s="127"/>
      <c r="WD16" s="127"/>
      <c r="WE16" s="127"/>
      <c r="WF16" s="127"/>
      <c r="WG16" s="127"/>
      <c r="WH16" s="127"/>
      <c r="WI16" s="127"/>
      <c r="WJ16" s="127"/>
      <c r="WK16" s="127"/>
      <c r="WL16" s="127"/>
      <c r="WM16" s="127"/>
      <c r="WN16" s="127"/>
      <c r="WO16" s="127"/>
      <c r="WP16" s="127"/>
      <c r="WQ16" s="127"/>
      <c r="WR16" s="127"/>
      <c r="WS16" s="127"/>
      <c r="WT16" s="127"/>
      <c r="WU16" s="127"/>
      <c r="WV16" s="127"/>
      <c r="WW16" s="127"/>
      <c r="WX16" s="127"/>
      <c r="WY16" s="127"/>
      <c r="WZ16" s="127"/>
      <c r="XA16" s="127"/>
      <c r="XB16" s="127"/>
      <c r="XC16" s="127"/>
      <c r="XD16" s="127"/>
      <c r="XE16" s="127"/>
      <c r="XF16" s="127"/>
      <c r="XG16" s="127"/>
      <c r="XH16" s="127"/>
      <c r="XI16" s="127"/>
      <c r="XJ16" s="127"/>
      <c r="XK16" s="127"/>
      <c r="XL16" s="127"/>
      <c r="XM16" s="127"/>
      <c r="XN16" s="127"/>
      <c r="XO16" s="127"/>
      <c r="XP16" s="127"/>
      <c r="XQ16" s="127"/>
      <c r="XR16" s="127"/>
      <c r="XS16" s="127"/>
      <c r="XT16" s="127"/>
      <c r="XU16" s="127"/>
      <c r="XV16" s="127"/>
      <c r="XW16" s="127"/>
      <c r="XX16" s="127"/>
      <c r="XY16" s="127"/>
      <c r="XZ16" s="127"/>
      <c r="YA16" s="127"/>
      <c r="YB16" s="127"/>
      <c r="YC16" s="127"/>
      <c r="YD16" s="127"/>
      <c r="YE16" s="127"/>
      <c r="YF16" s="127"/>
      <c r="YG16" s="127"/>
      <c r="YH16" s="127"/>
      <c r="YI16" s="127"/>
      <c r="YJ16" s="127"/>
      <c r="YK16" s="127"/>
      <c r="YL16" s="127"/>
      <c r="YM16" s="127"/>
      <c r="YN16" s="127"/>
      <c r="YO16" s="127"/>
      <c r="YP16" s="127"/>
      <c r="YQ16" s="127"/>
      <c r="YR16" s="127"/>
      <c r="YS16" s="127"/>
      <c r="YT16" s="127"/>
      <c r="YU16" s="127"/>
      <c r="YV16" s="127"/>
      <c r="YW16" s="127"/>
      <c r="YX16" s="127"/>
      <c r="YY16" s="127"/>
      <c r="YZ16" s="127"/>
      <c r="ZA16" s="127"/>
      <c r="ZB16" s="127"/>
      <c r="ZC16" s="127"/>
      <c r="ZD16" s="127"/>
      <c r="ZE16" s="127"/>
      <c r="ZF16" s="127"/>
      <c r="ZG16" s="127"/>
      <c r="ZH16" s="127"/>
      <c r="ZI16" s="127"/>
      <c r="ZJ16" s="127"/>
      <c r="ZK16" s="127"/>
      <c r="ZL16" s="127"/>
      <c r="ZM16" s="127"/>
      <c r="ZN16" s="127"/>
      <c r="ZO16" s="127"/>
      <c r="ZP16" s="127"/>
      <c r="ZQ16" s="127"/>
      <c r="ZR16" s="127"/>
      <c r="ZS16" s="127"/>
      <c r="ZT16" s="127"/>
      <c r="ZU16" s="127"/>
      <c r="ZV16" s="127"/>
      <c r="ZW16" s="127"/>
      <c r="ZX16" s="127"/>
      <c r="ZY16" s="127"/>
      <c r="ZZ16" s="127"/>
      <c r="AAA16" s="127"/>
      <c r="AAB16" s="127"/>
      <c r="AAC16" s="127"/>
      <c r="AAD16" s="127"/>
      <c r="AAE16" s="127"/>
      <c r="AAF16" s="127"/>
      <c r="AAG16" s="127"/>
      <c r="AAH16" s="127"/>
      <c r="AAI16" s="127"/>
      <c r="AAJ16" s="127"/>
      <c r="AAK16" s="127"/>
      <c r="AAL16" s="127"/>
      <c r="AAM16" s="127"/>
      <c r="AAN16" s="127"/>
      <c r="AAO16" s="127"/>
      <c r="AAP16" s="127"/>
      <c r="AAQ16" s="127"/>
      <c r="AAR16" s="127"/>
      <c r="AAS16" s="127"/>
      <c r="AAT16" s="127"/>
      <c r="AAU16" s="127"/>
      <c r="AAV16" s="127"/>
      <c r="AAW16" s="127"/>
      <c r="AAX16" s="127"/>
      <c r="AAY16" s="127"/>
      <c r="AAZ16" s="127"/>
      <c r="ABA16" s="127"/>
      <c r="ABB16" s="127"/>
      <c r="ABC16" s="127"/>
      <c r="ABD16" s="127"/>
      <c r="ABE16" s="127"/>
      <c r="ABF16" s="127"/>
      <c r="ABG16" s="127"/>
      <c r="ABH16" s="127"/>
      <c r="ABI16" s="127"/>
      <c r="ABJ16" s="127"/>
      <c r="ABK16" s="127"/>
      <c r="ABL16" s="127"/>
      <c r="ABM16" s="127"/>
      <c r="ABN16" s="127"/>
      <c r="ABO16" s="127"/>
      <c r="ABP16" s="127"/>
      <c r="ABQ16" s="127"/>
      <c r="ABR16" s="127"/>
      <c r="ABS16" s="127"/>
      <c r="ABT16" s="127"/>
      <c r="ABU16" s="127"/>
      <c r="ABV16" s="127"/>
      <c r="ABW16" s="127"/>
      <c r="ABX16" s="127"/>
      <c r="ABY16" s="127"/>
      <c r="ABZ16" s="127"/>
      <c r="ACA16" s="127"/>
      <c r="ACB16" s="127"/>
      <c r="ACC16" s="127"/>
      <c r="ACD16" s="127"/>
      <c r="ACE16" s="127"/>
      <c r="ACF16" s="127"/>
      <c r="ACG16" s="127"/>
      <c r="ACH16" s="127"/>
      <c r="ACI16" s="127"/>
      <c r="ACJ16" s="127"/>
      <c r="ACK16" s="127"/>
      <c r="ACL16" s="127"/>
      <c r="ACM16" s="127"/>
      <c r="ACN16" s="127"/>
      <c r="ACO16" s="127"/>
      <c r="ACP16" s="127"/>
      <c r="ACQ16" s="127"/>
      <c r="ACR16" s="127"/>
      <c r="ACS16" s="127"/>
      <c r="ACT16" s="127"/>
      <c r="ACU16" s="127"/>
      <c r="ACV16" s="127"/>
      <c r="ACW16" s="127"/>
      <c r="ACX16" s="127"/>
      <c r="ACY16" s="127"/>
      <c r="ACZ16" s="127"/>
      <c r="ADA16" s="127"/>
      <c r="ADB16" s="127"/>
      <c r="ADC16" s="127"/>
      <c r="ADD16" s="127"/>
      <c r="ADE16" s="127"/>
      <c r="ADF16" s="127"/>
      <c r="ADG16" s="127"/>
      <c r="ADH16" s="127"/>
      <c r="ADI16" s="127"/>
      <c r="ADJ16" s="127"/>
      <c r="ADK16" s="127"/>
      <c r="ADL16" s="127"/>
      <c r="ADM16" s="127"/>
      <c r="ADN16" s="127"/>
      <c r="ADO16" s="127"/>
      <c r="ADP16" s="127"/>
      <c r="ADQ16" s="127"/>
      <c r="ADR16" s="127"/>
      <c r="ADS16" s="127"/>
      <c r="ADT16" s="127"/>
      <c r="ADU16" s="127"/>
      <c r="ADV16" s="127"/>
      <c r="ADW16" s="127"/>
      <c r="ADX16" s="127"/>
      <c r="ADY16" s="127"/>
      <c r="ADZ16" s="127"/>
      <c r="AEA16" s="127"/>
      <c r="AEB16" s="127"/>
      <c r="AEC16" s="127"/>
      <c r="AED16" s="127"/>
      <c r="AEE16" s="127"/>
      <c r="AEF16" s="127"/>
      <c r="AEG16" s="127"/>
      <c r="AEH16" s="127"/>
      <c r="AEI16" s="127"/>
      <c r="AEJ16" s="127"/>
      <c r="AEK16" s="127"/>
      <c r="AEL16" s="127"/>
      <c r="AEM16" s="127"/>
      <c r="AEN16" s="127"/>
      <c r="AEO16" s="127"/>
      <c r="AEP16" s="127"/>
      <c r="AEQ16" s="127"/>
      <c r="AER16" s="127"/>
      <c r="AES16" s="127"/>
      <c r="AET16" s="127"/>
      <c r="AEU16" s="127"/>
      <c r="AEV16" s="127"/>
      <c r="AEW16" s="127"/>
      <c r="AEX16" s="127"/>
      <c r="AEY16" s="127"/>
      <c r="AEZ16" s="127"/>
      <c r="AFA16" s="127"/>
      <c r="AFB16" s="127"/>
      <c r="AFC16" s="127"/>
      <c r="AFD16" s="127"/>
      <c r="AFE16" s="127"/>
      <c r="AFF16" s="127"/>
      <c r="AFG16" s="127"/>
      <c r="AFH16" s="127"/>
      <c r="AFI16" s="127"/>
      <c r="AFJ16" s="127"/>
      <c r="AFK16" s="127"/>
      <c r="AFL16" s="127"/>
      <c r="AFM16" s="127"/>
      <c r="AFN16" s="127"/>
      <c r="AFO16" s="127"/>
      <c r="AFP16" s="127"/>
      <c r="AFQ16" s="127"/>
      <c r="AFR16" s="127"/>
      <c r="AFS16" s="127"/>
      <c r="AFT16" s="127"/>
      <c r="AFU16" s="127"/>
      <c r="AFV16" s="127"/>
      <c r="AFW16" s="127"/>
      <c r="AFX16" s="127"/>
      <c r="AFY16" s="127"/>
      <c r="AFZ16" s="127"/>
      <c r="AGA16" s="127"/>
      <c r="AGB16" s="127"/>
      <c r="AGC16" s="127"/>
      <c r="AGD16" s="127"/>
      <c r="AGE16" s="127"/>
      <c r="AGF16" s="127"/>
      <c r="AGG16" s="127"/>
      <c r="AGH16" s="127"/>
      <c r="AGI16" s="127"/>
      <c r="AGJ16" s="127"/>
      <c r="AGK16" s="127"/>
      <c r="AGL16" s="127"/>
      <c r="AGM16" s="127"/>
      <c r="AGN16" s="127"/>
      <c r="AGO16" s="127"/>
      <c r="AGP16" s="127"/>
      <c r="AGQ16" s="127"/>
      <c r="AGR16" s="127"/>
      <c r="AGS16" s="127"/>
      <c r="AGT16" s="127"/>
      <c r="AGU16" s="127"/>
      <c r="AGV16" s="127"/>
      <c r="AGW16" s="127"/>
      <c r="AGX16" s="127"/>
      <c r="AGY16" s="127"/>
      <c r="AGZ16" s="127"/>
      <c r="AHA16" s="127"/>
      <c r="AHB16" s="127"/>
      <c r="AHC16" s="127"/>
      <c r="AHD16" s="127"/>
      <c r="AHE16" s="127"/>
      <c r="AHF16" s="127"/>
      <c r="AHG16" s="127"/>
      <c r="AHH16" s="127"/>
      <c r="AHI16" s="127"/>
      <c r="AHJ16" s="127"/>
      <c r="AHK16" s="127"/>
      <c r="AHL16" s="127"/>
      <c r="AHM16" s="127"/>
      <c r="AHN16" s="127"/>
      <c r="AHO16" s="127"/>
      <c r="AHP16" s="127"/>
      <c r="AHQ16" s="127"/>
      <c r="AHR16" s="127"/>
      <c r="AHS16" s="127"/>
      <c r="AHT16" s="127"/>
      <c r="AHU16" s="127"/>
      <c r="AHV16" s="127"/>
      <c r="AHW16" s="127"/>
      <c r="AHX16" s="127"/>
      <c r="AHY16" s="127"/>
      <c r="AHZ16" s="127"/>
      <c r="AIA16" s="127"/>
      <c r="AIB16" s="127"/>
      <c r="AIC16" s="127"/>
      <c r="AID16" s="127"/>
      <c r="AIE16" s="127"/>
      <c r="AIF16" s="127"/>
      <c r="AIG16" s="127"/>
      <c r="AIH16" s="127"/>
      <c r="AII16" s="127"/>
      <c r="AIJ16" s="127"/>
      <c r="AIK16" s="127"/>
      <c r="AIL16" s="127"/>
      <c r="AIM16" s="127"/>
      <c r="AIN16" s="127"/>
      <c r="AIO16" s="127"/>
      <c r="AIP16" s="127"/>
      <c r="AIQ16" s="127"/>
      <c r="AIR16" s="127"/>
      <c r="AIS16" s="127"/>
      <c r="AIT16" s="127"/>
      <c r="AIU16" s="127"/>
      <c r="AIV16" s="127"/>
      <c r="AIW16" s="127"/>
      <c r="AIX16" s="127"/>
      <c r="AIY16" s="127"/>
      <c r="AIZ16" s="127"/>
      <c r="AJA16" s="127"/>
      <c r="AJB16" s="127"/>
      <c r="AJC16" s="127"/>
      <c r="AJD16" s="127"/>
      <c r="AJE16" s="127"/>
      <c r="AJF16" s="127"/>
      <c r="AJG16" s="127"/>
      <c r="AJH16" s="127"/>
      <c r="AJI16" s="127"/>
      <c r="AJJ16" s="127"/>
      <c r="AJK16" s="127"/>
      <c r="AJL16" s="127"/>
      <c r="AJM16" s="127"/>
      <c r="AJN16" s="127"/>
      <c r="AJO16" s="127"/>
      <c r="AJP16" s="127"/>
      <c r="AJQ16" s="127"/>
      <c r="AJR16" s="127"/>
      <c r="AJS16" s="127"/>
      <c r="AJT16" s="127"/>
      <c r="AJU16" s="127"/>
      <c r="AJV16" s="127"/>
      <c r="AJW16" s="127"/>
      <c r="AJX16" s="127"/>
      <c r="AJY16" s="127"/>
      <c r="AJZ16" s="127"/>
      <c r="AKA16" s="127"/>
      <c r="AKB16" s="127"/>
      <c r="AKC16" s="127"/>
      <c r="AKD16" s="127"/>
      <c r="AKE16" s="127"/>
      <c r="AKF16" s="127"/>
      <c r="AKG16" s="127"/>
      <c r="AKH16" s="127"/>
      <c r="AKI16" s="127"/>
      <c r="AKJ16" s="127"/>
      <c r="AKK16" s="127"/>
      <c r="AKL16" s="127"/>
      <c r="AKM16" s="127"/>
      <c r="AKN16" s="127"/>
      <c r="AKO16" s="127"/>
      <c r="AKP16" s="127"/>
      <c r="AKQ16" s="127"/>
      <c r="AKR16" s="127"/>
      <c r="AKS16" s="127"/>
      <c r="AKT16" s="127"/>
      <c r="AKU16" s="127"/>
      <c r="AKV16" s="127"/>
      <c r="AKW16" s="127"/>
    </row>
    <row r="17" spans="1:996" s="128" customFormat="1" ht="15.75" x14ac:dyDescent="0.25">
      <c r="A17" s="55" t="s">
        <v>113</v>
      </c>
      <c r="B17" s="57">
        <f t="shared" si="0"/>
        <v>15574.094493608151</v>
      </c>
      <c r="C17" s="57">
        <v>3664.962937388822</v>
      </c>
      <c r="D17" s="57">
        <v>4255.8174570431047</v>
      </c>
      <c r="E17" s="57">
        <v>3693.8306816932795</v>
      </c>
      <c r="F17" s="57">
        <v>1766.1689143523565</v>
      </c>
      <c r="G17" s="57">
        <v>2193.3145031305876</v>
      </c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  <c r="IS17" s="127"/>
      <c r="IT17" s="127"/>
      <c r="IU17" s="127"/>
      <c r="IV17" s="127"/>
      <c r="IW17" s="127"/>
      <c r="IX17" s="127"/>
      <c r="IY17" s="127"/>
      <c r="IZ17" s="127"/>
      <c r="JA17" s="127"/>
      <c r="JB17" s="127"/>
      <c r="JC17" s="127"/>
      <c r="JD17" s="127"/>
      <c r="JE17" s="127"/>
      <c r="JF17" s="127"/>
      <c r="JG17" s="127"/>
      <c r="JH17" s="127"/>
      <c r="JI17" s="127"/>
      <c r="JJ17" s="127"/>
      <c r="JK17" s="127"/>
      <c r="JL17" s="127"/>
      <c r="JM17" s="127"/>
      <c r="JN17" s="127"/>
      <c r="JO17" s="127"/>
      <c r="JP17" s="127"/>
      <c r="JQ17" s="127"/>
      <c r="JR17" s="127"/>
      <c r="JS17" s="127"/>
      <c r="JT17" s="127"/>
      <c r="JU17" s="127"/>
      <c r="JV17" s="127"/>
      <c r="JW17" s="127"/>
      <c r="JX17" s="127"/>
      <c r="JY17" s="127"/>
      <c r="JZ17" s="127"/>
      <c r="KA17" s="127"/>
      <c r="KB17" s="127"/>
      <c r="KC17" s="127"/>
      <c r="KD17" s="127"/>
      <c r="KE17" s="127"/>
      <c r="KF17" s="127"/>
      <c r="KG17" s="127"/>
      <c r="KH17" s="127"/>
      <c r="KI17" s="127"/>
      <c r="KJ17" s="127"/>
      <c r="KK17" s="127"/>
      <c r="KL17" s="127"/>
      <c r="KM17" s="127"/>
      <c r="KN17" s="127"/>
      <c r="KO17" s="127"/>
      <c r="KP17" s="127"/>
      <c r="KQ17" s="127"/>
      <c r="KR17" s="127"/>
      <c r="KS17" s="127"/>
      <c r="KT17" s="127"/>
      <c r="KU17" s="127"/>
      <c r="KV17" s="127"/>
      <c r="KW17" s="127"/>
      <c r="KX17" s="127"/>
      <c r="KY17" s="127"/>
      <c r="KZ17" s="127"/>
      <c r="LA17" s="127"/>
      <c r="LB17" s="127"/>
      <c r="LC17" s="127"/>
      <c r="LD17" s="127"/>
      <c r="LE17" s="127"/>
      <c r="LF17" s="127"/>
      <c r="LG17" s="127"/>
      <c r="LH17" s="127"/>
      <c r="LI17" s="127"/>
      <c r="LJ17" s="127"/>
      <c r="LK17" s="127"/>
      <c r="LL17" s="127"/>
      <c r="LM17" s="127"/>
      <c r="LN17" s="127"/>
      <c r="LO17" s="127"/>
      <c r="LP17" s="127"/>
      <c r="LQ17" s="127"/>
      <c r="LR17" s="127"/>
      <c r="LS17" s="127"/>
      <c r="LT17" s="127"/>
      <c r="LU17" s="127"/>
      <c r="LV17" s="127"/>
      <c r="LW17" s="127"/>
      <c r="LX17" s="127"/>
      <c r="LY17" s="127"/>
      <c r="LZ17" s="127"/>
      <c r="MA17" s="127"/>
      <c r="MB17" s="127"/>
      <c r="MC17" s="127"/>
      <c r="MD17" s="127"/>
      <c r="ME17" s="127"/>
      <c r="MF17" s="127"/>
      <c r="MG17" s="127"/>
      <c r="MH17" s="127"/>
      <c r="MI17" s="127"/>
      <c r="MJ17" s="127"/>
      <c r="MK17" s="127"/>
      <c r="ML17" s="127"/>
      <c r="MM17" s="127"/>
      <c r="MN17" s="127"/>
      <c r="MO17" s="127"/>
      <c r="MP17" s="127"/>
      <c r="MQ17" s="127"/>
      <c r="MR17" s="127"/>
      <c r="MS17" s="127"/>
      <c r="MT17" s="127"/>
      <c r="MU17" s="127"/>
      <c r="MV17" s="127"/>
      <c r="MW17" s="127"/>
      <c r="MX17" s="127"/>
      <c r="MY17" s="127"/>
      <c r="MZ17" s="127"/>
      <c r="NA17" s="127"/>
      <c r="NB17" s="127"/>
      <c r="NC17" s="127"/>
      <c r="ND17" s="127"/>
      <c r="NE17" s="127"/>
      <c r="NF17" s="127"/>
      <c r="NG17" s="127"/>
      <c r="NH17" s="127"/>
      <c r="NI17" s="127"/>
      <c r="NJ17" s="127"/>
      <c r="NK17" s="127"/>
      <c r="NL17" s="127"/>
      <c r="NM17" s="127"/>
      <c r="NN17" s="127"/>
      <c r="NO17" s="127"/>
      <c r="NP17" s="127"/>
      <c r="NQ17" s="127"/>
      <c r="NR17" s="127"/>
      <c r="NS17" s="127"/>
      <c r="NT17" s="127"/>
      <c r="NU17" s="127"/>
      <c r="NV17" s="127"/>
      <c r="NW17" s="127"/>
      <c r="NX17" s="127"/>
      <c r="NY17" s="127"/>
      <c r="NZ17" s="127"/>
      <c r="OA17" s="127"/>
      <c r="OB17" s="127"/>
      <c r="OC17" s="127"/>
      <c r="OD17" s="127"/>
      <c r="OE17" s="127"/>
      <c r="OF17" s="127"/>
      <c r="OG17" s="127"/>
      <c r="OH17" s="127"/>
      <c r="OI17" s="127"/>
      <c r="OJ17" s="127"/>
      <c r="OK17" s="127"/>
      <c r="OL17" s="127"/>
      <c r="OM17" s="127"/>
      <c r="ON17" s="127"/>
      <c r="OO17" s="127"/>
      <c r="OP17" s="127"/>
      <c r="OQ17" s="127"/>
      <c r="OR17" s="127"/>
      <c r="OS17" s="127"/>
      <c r="OT17" s="127"/>
      <c r="OU17" s="127"/>
      <c r="OV17" s="127"/>
      <c r="OW17" s="127"/>
      <c r="OX17" s="127"/>
      <c r="OY17" s="127"/>
      <c r="OZ17" s="127"/>
      <c r="PA17" s="127"/>
      <c r="PB17" s="127"/>
      <c r="PC17" s="127"/>
      <c r="PD17" s="127"/>
      <c r="PE17" s="127"/>
      <c r="PF17" s="127"/>
      <c r="PG17" s="127"/>
      <c r="PH17" s="127"/>
      <c r="PI17" s="127"/>
      <c r="PJ17" s="127"/>
      <c r="PK17" s="127"/>
      <c r="PL17" s="127"/>
      <c r="PM17" s="127"/>
      <c r="PN17" s="127"/>
      <c r="PO17" s="127"/>
      <c r="PP17" s="127"/>
      <c r="PQ17" s="127"/>
      <c r="PR17" s="127"/>
      <c r="PS17" s="127"/>
      <c r="PT17" s="127"/>
      <c r="PU17" s="127"/>
      <c r="PV17" s="127"/>
      <c r="PW17" s="127"/>
      <c r="PX17" s="127"/>
      <c r="PY17" s="127"/>
      <c r="PZ17" s="127"/>
      <c r="QA17" s="127"/>
      <c r="QB17" s="127"/>
      <c r="QC17" s="127"/>
      <c r="QD17" s="127"/>
      <c r="QE17" s="127"/>
      <c r="QF17" s="127"/>
      <c r="QG17" s="127"/>
      <c r="QH17" s="127"/>
      <c r="QI17" s="127"/>
      <c r="QJ17" s="127"/>
      <c r="QK17" s="127"/>
      <c r="QL17" s="127"/>
      <c r="QM17" s="127"/>
      <c r="QN17" s="127"/>
      <c r="QO17" s="127"/>
      <c r="QP17" s="127"/>
      <c r="QQ17" s="127"/>
      <c r="QR17" s="127"/>
      <c r="QS17" s="127"/>
      <c r="QT17" s="127"/>
      <c r="QU17" s="127"/>
      <c r="QV17" s="127"/>
      <c r="QW17" s="127"/>
      <c r="QX17" s="127"/>
      <c r="QY17" s="127"/>
      <c r="QZ17" s="127"/>
      <c r="RA17" s="127"/>
      <c r="RB17" s="127"/>
      <c r="RC17" s="127"/>
      <c r="RD17" s="127"/>
      <c r="RE17" s="127"/>
      <c r="RF17" s="127"/>
      <c r="RG17" s="127"/>
      <c r="RH17" s="127"/>
      <c r="RI17" s="127"/>
      <c r="RJ17" s="127"/>
      <c r="RK17" s="127"/>
      <c r="RL17" s="127"/>
      <c r="RM17" s="127"/>
      <c r="RN17" s="127"/>
      <c r="RO17" s="127"/>
      <c r="RP17" s="127"/>
      <c r="RQ17" s="127"/>
      <c r="RR17" s="127"/>
      <c r="RS17" s="127"/>
      <c r="RT17" s="127"/>
      <c r="RU17" s="127"/>
      <c r="RV17" s="127"/>
      <c r="RW17" s="127"/>
      <c r="RX17" s="127"/>
      <c r="RY17" s="127"/>
      <c r="RZ17" s="127"/>
      <c r="SA17" s="127"/>
      <c r="SB17" s="127"/>
      <c r="SC17" s="127"/>
      <c r="SD17" s="127"/>
      <c r="SE17" s="127"/>
      <c r="SF17" s="127"/>
      <c r="SG17" s="127"/>
      <c r="SH17" s="127"/>
      <c r="SI17" s="127"/>
      <c r="SJ17" s="127"/>
      <c r="SK17" s="127"/>
      <c r="SL17" s="127"/>
      <c r="SM17" s="127"/>
      <c r="SN17" s="127"/>
      <c r="SO17" s="127"/>
      <c r="SP17" s="127"/>
      <c r="SQ17" s="127"/>
      <c r="SR17" s="127"/>
      <c r="SS17" s="127"/>
      <c r="ST17" s="127"/>
      <c r="SU17" s="127"/>
      <c r="SV17" s="127"/>
      <c r="SW17" s="127"/>
      <c r="SX17" s="127"/>
      <c r="SY17" s="127"/>
      <c r="SZ17" s="127"/>
      <c r="TA17" s="127"/>
      <c r="TB17" s="127"/>
      <c r="TC17" s="127"/>
      <c r="TD17" s="127"/>
      <c r="TE17" s="127"/>
      <c r="TF17" s="127"/>
      <c r="TG17" s="127"/>
      <c r="TH17" s="127"/>
      <c r="TI17" s="127"/>
      <c r="TJ17" s="127"/>
      <c r="TK17" s="127"/>
      <c r="TL17" s="127"/>
      <c r="TM17" s="127"/>
      <c r="TN17" s="127"/>
      <c r="TO17" s="127"/>
      <c r="TP17" s="127"/>
      <c r="TQ17" s="127"/>
      <c r="TR17" s="127"/>
      <c r="TS17" s="127"/>
      <c r="TT17" s="127"/>
      <c r="TU17" s="127"/>
      <c r="TV17" s="127"/>
      <c r="TW17" s="127"/>
      <c r="TX17" s="127"/>
      <c r="TY17" s="127"/>
      <c r="TZ17" s="127"/>
      <c r="UA17" s="127"/>
      <c r="UB17" s="127"/>
      <c r="UC17" s="127"/>
      <c r="UD17" s="127"/>
      <c r="UE17" s="127"/>
      <c r="UF17" s="127"/>
      <c r="UG17" s="127"/>
      <c r="UH17" s="127"/>
      <c r="UI17" s="127"/>
      <c r="UJ17" s="127"/>
      <c r="UK17" s="127"/>
      <c r="UL17" s="127"/>
      <c r="UM17" s="127"/>
      <c r="UN17" s="127"/>
      <c r="UO17" s="127"/>
      <c r="UP17" s="127"/>
      <c r="UQ17" s="127"/>
      <c r="UR17" s="127"/>
      <c r="US17" s="127"/>
      <c r="UT17" s="127"/>
      <c r="UU17" s="127"/>
      <c r="UV17" s="127"/>
      <c r="UW17" s="127"/>
      <c r="UX17" s="127"/>
      <c r="UY17" s="127"/>
      <c r="UZ17" s="127"/>
      <c r="VA17" s="127"/>
      <c r="VB17" s="127"/>
      <c r="VC17" s="127"/>
      <c r="VD17" s="127"/>
      <c r="VE17" s="127"/>
      <c r="VF17" s="127"/>
      <c r="VG17" s="127"/>
      <c r="VH17" s="127"/>
      <c r="VI17" s="127"/>
      <c r="VJ17" s="127"/>
      <c r="VK17" s="127"/>
      <c r="VL17" s="127"/>
      <c r="VM17" s="127"/>
      <c r="VN17" s="127"/>
      <c r="VO17" s="127"/>
      <c r="VP17" s="127"/>
      <c r="VQ17" s="127"/>
      <c r="VR17" s="127"/>
      <c r="VS17" s="127"/>
      <c r="VT17" s="127"/>
      <c r="VU17" s="127"/>
      <c r="VV17" s="127"/>
      <c r="VW17" s="127"/>
      <c r="VX17" s="127"/>
      <c r="VY17" s="127"/>
      <c r="VZ17" s="127"/>
      <c r="WA17" s="127"/>
      <c r="WB17" s="127"/>
      <c r="WC17" s="127"/>
      <c r="WD17" s="127"/>
      <c r="WE17" s="127"/>
      <c r="WF17" s="127"/>
      <c r="WG17" s="127"/>
      <c r="WH17" s="127"/>
      <c r="WI17" s="127"/>
      <c r="WJ17" s="127"/>
      <c r="WK17" s="127"/>
      <c r="WL17" s="127"/>
      <c r="WM17" s="127"/>
      <c r="WN17" s="127"/>
      <c r="WO17" s="127"/>
      <c r="WP17" s="127"/>
      <c r="WQ17" s="127"/>
      <c r="WR17" s="127"/>
      <c r="WS17" s="127"/>
      <c r="WT17" s="127"/>
      <c r="WU17" s="127"/>
      <c r="WV17" s="127"/>
      <c r="WW17" s="127"/>
      <c r="WX17" s="127"/>
      <c r="WY17" s="127"/>
      <c r="WZ17" s="127"/>
      <c r="XA17" s="127"/>
      <c r="XB17" s="127"/>
      <c r="XC17" s="127"/>
      <c r="XD17" s="127"/>
      <c r="XE17" s="127"/>
      <c r="XF17" s="127"/>
      <c r="XG17" s="127"/>
      <c r="XH17" s="127"/>
      <c r="XI17" s="127"/>
      <c r="XJ17" s="127"/>
      <c r="XK17" s="127"/>
      <c r="XL17" s="127"/>
      <c r="XM17" s="127"/>
      <c r="XN17" s="127"/>
      <c r="XO17" s="127"/>
      <c r="XP17" s="127"/>
      <c r="XQ17" s="127"/>
      <c r="XR17" s="127"/>
      <c r="XS17" s="127"/>
      <c r="XT17" s="127"/>
      <c r="XU17" s="127"/>
      <c r="XV17" s="127"/>
      <c r="XW17" s="127"/>
      <c r="XX17" s="127"/>
      <c r="XY17" s="127"/>
      <c r="XZ17" s="127"/>
      <c r="YA17" s="127"/>
      <c r="YB17" s="127"/>
      <c r="YC17" s="127"/>
      <c r="YD17" s="127"/>
      <c r="YE17" s="127"/>
      <c r="YF17" s="127"/>
      <c r="YG17" s="127"/>
      <c r="YH17" s="127"/>
      <c r="YI17" s="127"/>
      <c r="YJ17" s="127"/>
      <c r="YK17" s="127"/>
      <c r="YL17" s="127"/>
      <c r="YM17" s="127"/>
      <c r="YN17" s="127"/>
      <c r="YO17" s="127"/>
      <c r="YP17" s="127"/>
      <c r="YQ17" s="127"/>
      <c r="YR17" s="127"/>
      <c r="YS17" s="127"/>
      <c r="YT17" s="127"/>
      <c r="YU17" s="127"/>
      <c r="YV17" s="127"/>
      <c r="YW17" s="127"/>
      <c r="YX17" s="127"/>
      <c r="YY17" s="127"/>
      <c r="YZ17" s="127"/>
      <c r="ZA17" s="127"/>
      <c r="ZB17" s="127"/>
      <c r="ZC17" s="127"/>
      <c r="ZD17" s="127"/>
      <c r="ZE17" s="127"/>
      <c r="ZF17" s="127"/>
      <c r="ZG17" s="127"/>
      <c r="ZH17" s="127"/>
      <c r="ZI17" s="127"/>
      <c r="ZJ17" s="127"/>
      <c r="ZK17" s="127"/>
      <c r="ZL17" s="127"/>
      <c r="ZM17" s="127"/>
      <c r="ZN17" s="127"/>
      <c r="ZO17" s="127"/>
      <c r="ZP17" s="127"/>
      <c r="ZQ17" s="127"/>
      <c r="ZR17" s="127"/>
      <c r="ZS17" s="127"/>
      <c r="ZT17" s="127"/>
      <c r="ZU17" s="127"/>
      <c r="ZV17" s="127"/>
      <c r="ZW17" s="127"/>
      <c r="ZX17" s="127"/>
      <c r="ZY17" s="127"/>
      <c r="ZZ17" s="127"/>
      <c r="AAA17" s="127"/>
      <c r="AAB17" s="127"/>
      <c r="AAC17" s="127"/>
      <c r="AAD17" s="127"/>
      <c r="AAE17" s="127"/>
      <c r="AAF17" s="127"/>
      <c r="AAG17" s="127"/>
      <c r="AAH17" s="127"/>
      <c r="AAI17" s="127"/>
      <c r="AAJ17" s="127"/>
      <c r="AAK17" s="127"/>
      <c r="AAL17" s="127"/>
      <c r="AAM17" s="127"/>
      <c r="AAN17" s="127"/>
      <c r="AAO17" s="127"/>
      <c r="AAP17" s="127"/>
      <c r="AAQ17" s="127"/>
      <c r="AAR17" s="127"/>
      <c r="AAS17" s="127"/>
      <c r="AAT17" s="127"/>
      <c r="AAU17" s="127"/>
      <c r="AAV17" s="127"/>
      <c r="AAW17" s="127"/>
      <c r="AAX17" s="127"/>
      <c r="AAY17" s="127"/>
      <c r="AAZ17" s="127"/>
      <c r="ABA17" s="127"/>
      <c r="ABB17" s="127"/>
      <c r="ABC17" s="127"/>
      <c r="ABD17" s="127"/>
      <c r="ABE17" s="127"/>
      <c r="ABF17" s="127"/>
      <c r="ABG17" s="127"/>
      <c r="ABH17" s="127"/>
      <c r="ABI17" s="127"/>
      <c r="ABJ17" s="127"/>
      <c r="ABK17" s="127"/>
      <c r="ABL17" s="127"/>
      <c r="ABM17" s="127"/>
      <c r="ABN17" s="127"/>
      <c r="ABO17" s="127"/>
      <c r="ABP17" s="127"/>
      <c r="ABQ17" s="127"/>
      <c r="ABR17" s="127"/>
      <c r="ABS17" s="127"/>
      <c r="ABT17" s="127"/>
      <c r="ABU17" s="127"/>
      <c r="ABV17" s="127"/>
      <c r="ABW17" s="127"/>
      <c r="ABX17" s="127"/>
      <c r="ABY17" s="127"/>
      <c r="ABZ17" s="127"/>
      <c r="ACA17" s="127"/>
      <c r="ACB17" s="127"/>
      <c r="ACC17" s="127"/>
      <c r="ACD17" s="127"/>
      <c r="ACE17" s="127"/>
      <c r="ACF17" s="127"/>
      <c r="ACG17" s="127"/>
      <c r="ACH17" s="127"/>
      <c r="ACI17" s="127"/>
      <c r="ACJ17" s="127"/>
      <c r="ACK17" s="127"/>
      <c r="ACL17" s="127"/>
      <c r="ACM17" s="127"/>
      <c r="ACN17" s="127"/>
      <c r="ACO17" s="127"/>
      <c r="ACP17" s="127"/>
      <c r="ACQ17" s="127"/>
      <c r="ACR17" s="127"/>
      <c r="ACS17" s="127"/>
      <c r="ACT17" s="127"/>
      <c r="ACU17" s="127"/>
      <c r="ACV17" s="127"/>
      <c r="ACW17" s="127"/>
      <c r="ACX17" s="127"/>
      <c r="ACY17" s="127"/>
      <c r="ACZ17" s="127"/>
      <c r="ADA17" s="127"/>
      <c r="ADB17" s="127"/>
      <c r="ADC17" s="127"/>
      <c r="ADD17" s="127"/>
      <c r="ADE17" s="127"/>
      <c r="ADF17" s="127"/>
      <c r="ADG17" s="127"/>
      <c r="ADH17" s="127"/>
      <c r="ADI17" s="127"/>
      <c r="ADJ17" s="127"/>
      <c r="ADK17" s="127"/>
      <c r="ADL17" s="127"/>
      <c r="ADM17" s="127"/>
      <c r="ADN17" s="127"/>
      <c r="ADO17" s="127"/>
      <c r="ADP17" s="127"/>
      <c r="ADQ17" s="127"/>
      <c r="ADR17" s="127"/>
      <c r="ADS17" s="127"/>
      <c r="ADT17" s="127"/>
      <c r="ADU17" s="127"/>
      <c r="ADV17" s="127"/>
      <c r="ADW17" s="127"/>
      <c r="ADX17" s="127"/>
      <c r="ADY17" s="127"/>
      <c r="ADZ17" s="127"/>
      <c r="AEA17" s="127"/>
      <c r="AEB17" s="127"/>
      <c r="AEC17" s="127"/>
      <c r="AED17" s="127"/>
      <c r="AEE17" s="127"/>
      <c r="AEF17" s="127"/>
      <c r="AEG17" s="127"/>
      <c r="AEH17" s="127"/>
      <c r="AEI17" s="127"/>
      <c r="AEJ17" s="127"/>
      <c r="AEK17" s="127"/>
      <c r="AEL17" s="127"/>
      <c r="AEM17" s="127"/>
      <c r="AEN17" s="127"/>
      <c r="AEO17" s="127"/>
      <c r="AEP17" s="127"/>
      <c r="AEQ17" s="127"/>
      <c r="AER17" s="127"/>
      <c r="AES17" s="127"/>
      <c r="AET17" s="127"/>
      <c r="AEU17" s="127"/>
      <c r="AEV17" s="127"/>
      <c r="AEW17" s="127"/>
      <c r="AEX17" s="127"/>
      <c r="AEY17" s="127"/>
      <c r="AEZ17" s="127"/>
      <c r="AFA17" s="127"/>
      <c r="AFB17" s="127"/>
      <c r="AFC17" s="127"/>
      <c r="AFD17" s="127"/>
      <c r="AFE17" s="127"/>
      <c r="AFF17" s="127"/>
      <c r="AFG17" s="127"/>
      <c r="AFH17" s="127"/>
      <c r="AFI17" s="127"/>
      <c r="AFJ17" s="127"/>
      <c r="AFK17" s="127"/>
      <c r="AFL17" s="127"/>
      <c r="AFM17" s="127"/>
      <c r="AFN17" s="127"/>
      <c r="AFO17" s="127"/>
      <c r="AFP17" s="127"/>
      <c r="AFQ17" s="127"/>
      <c r="AFR17" s="127"/>
      <c r="AFS17" s="127"/>
      <c r="AFT17" s="127"/>
      <c r="AFU17" s="127"/>
      <c r="AFV17" s="127"/>
      <c r="AFW17" s="127"/>
      <c r="AFX17" s="127"/>
      <c r="AFY17" s="127"/>
      <c r="AFZ17" s="127"/>
      <c r="AGA17" s="127"/>
      <c r="AGB17" s="127"/>
      <c r="AGC17" s="127"/>
      <c r="AGD17" s="127"/>
      <c r="AGE17" s="127"/>
      <c r="AGF17" s="127"/>
      <c r="AGG17" s="127"/>
      <c r="AGH17" s="127"/>
      <c r="AGI17" s="127"/>
      <c r="AGJ17" s="127"/>
      <c r="AGK17" s="127"/>
      <c r="AGL17" s="127"/>
      <c r="AGM17" s="127"/>
      <c r="AGN17" s="127"/>
      <c r="AGO17" s="127"/>
      <c r="AGP17" s="127"/>
      <c r="AGQ17" s="127"/>
      <c r="AGR17" s="127"/>
      <c r="AGS17" s="127"/>
      <c r="AGT17" s="127"/>
      <c r="AGU17" s="127"/>
      <c r="AGV17" s="127"/>
      <c r="AGW17" s="127"/>
      <c r="AGX17" s="127"/>
      <c r="AGY17" s="127"/>
      <c r="AGZ17" s="127"/>
      <c r="AHA17" s="127"/>
      <c r="AHB17" s="127"/>
      <c r="AHC17" s="127"/>
      <c r="AHD17" s="127"/>
      <c r="AHE17" s="127"/>
      <c r="AHF17" s="127"/>
      <c r="AHG17" s="127"/>
      <c r="AHH17" s="127"/>
      <c r="AHI17" s="127"/>
      <c r="AHJ17" s="127"/>
      <c r="AHK17" s="127"/>
      <c r="AHL17" s="127"/>
      <c r="AHM17" s="127"/>
      <c r="AHN17" s="127"/>
      <c r="AHO17" s="127"/>
      <c r="AHP17" s="127"/>
      <c r="AHQ17" s="127"/>
      <c r="AHR17" s="127"/>
      <c r="AHS17" s="127"/>
      <c r="AHT17" s="127"/>
      <c r="AHU17" s="127"/>
      <c r="AHV17" s="127"/>
      <c r="AHW17" s="127"/>
      <c r="AHX17" s="127"/>
      <c r="AHY17" s="127"/>
      <c r="AHZ17" s="127"/>
      <c r="AIA17" s="127"/>
      <c r="AIB17" s="127"/>
      <c r="AIC17" s="127"/>
      <c r="AID17" s="127"/>
      <c r="AIE17" s="127"/>
      <c r="AIF17" s="127"/>
      <c r="AIG17" s="127"/>
      <c r="AIH17" s="127"/>
      <c r="AII17" s="127"/>
      <c r="AIJ17" s="127"/>
      <c r="AIK17" s="127"/>
      <c r="AIL17" s="127"/>
      <c r="AIM17" s="127"/>
      <c r="AIN17" s="127"/>
      <c r="AIO17" s="127"/>
      <c r="AIP17" s="127"/>
      <c r="AIQ17" s="127"/>
      <c r="AIR17" s="127"/>
      <c r="AIS17" s="127"/>
      <c r="AIT17" s="127"/>
      <c r="AIU17" s="127"/>
      <c r="AIV17" s="127"/>
      <c r="AIW17" s="127"/>
      <c r="AIX17" s="127"/>
      <c r="AIY17" s="127"/>
      <c r="AIZ17" s="127"/>
      <c r="AJA17" s="127"/>
      <c r="AJB17" s="127"/>
      <c r="AJC17" s="127"/>
      <c r="AJD17" s="127"/>
      <c r="AJE17" s="127"/>
      <c r="AJF17" s="127"/>
      <c r="AJG17" s="127"/>
      <c r="AJH17" s="127"/>
      <c r="AJI17" s="127"/>
      <c r="AJJ17" s="127"/>
      <c r="AJK17" s="127"/>
      <c r="AJL17" s="127"/>
      <c r="AJM17" s="127"/>
      <c r="AJN17" s="127"/>
      <c r="AJO17" s="127"/>
      <c r="AJP17" s="127"/>
      <c r="AJQ17" s="127"/>
      <c r="AJR17" s="127"/>
      <c r="AJS17" s="127"/>
      <c r="AJT17" s="127"/>
      <c r="AJU17" s="127"/>
      <c r="AJV17" s="127"/>
      <c r="AJW17" s="127"/>
      <c r="AJX17" s="127"/>
      <c r="AJY17" s="127"/>
      <c r="AJZ17" s="127"/>
      <c r="AKA17" s="127"/>
      <c r="AKB17" s="127"/>
      <c r="AKC17" s="127"/>
      <c r="AKD17" s="127"/>
      <c r="AKE17" s="127"/>
      <c r="AKF17" s="127"/>
      <c r="AKG17" s="127"/>
      <c r="AKH17" s="127"/>
      <c r="AKI17" s="127"/>
      <c r="AKJ17" s="127"/>
      <c r="AKK17" s="127"/>
      <c r="AKL17" s="127"/>
      <c r="AKM17" s="127"/>
      <c r="AKN17" s="127"/>
      <c r="AKO17" s="127"/>
      <c r="AKP17" s="127"/>
      <c r="AKQ17" s="127"/>
      <c r="AKR17" s="127"/>
      <c r="AKS17" s="127"/>
      <c r="AKT17" s="127"/>
      <c r="AKU17" s="127"/>
      <c r="AKV17" s="127"/>
      <c r="AKW17" s="127"/>
    </row>
    <row r="18" spans="1:996" s="128" customFormat="1" ht="15.75" x14ac:dyDescent="0.25">
      <c r="A18" s="55" t="s">
        <v>114</v>
      </c>
      <c r="B18" s="57">
        <f t="shared" si="0"/>
        <v>4557.9974899649606</v>
      </c>
      <c r="C18" s="57">
        <v>1093.7133107017917</v>
      </c>
      <c r="D18" s="57">
        <v>1041.7554236843166</v>
      </c>
      <c r="E18" s="57">
        <v>1251.1435363406003</v>
      </c>
      <c r="F18" s="57">
        <v>673.38782301036861</v>
      </c>
      <c r="G18" s="57">
        <v>497.9973962278832</v>
      </c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  <c r="IT18" s="127"/>
      <c r="IU18" s="127"/>
      <c r="IV18" s="127"/>
      <c r="IW18" s="127"/>
      <c r="IX18" s="127"/>
      <c r="IY18" s="127"/>
      <c r="IZ18" s="127"/>
      <c r="JA18" s="127"/>
      <c r="JB18" s="127"/>
      <c r="JC18" s="127"/>
      <c r="JD18" s="127"/>
      <c r="JE18" s="127"/>
      <c r="JF18" s="127"/>
      <c r="JG18" s="127"/>
      <c r="JH18" s="127"/>
      <c r="JI18" s="127"/>
      <c r="JJ18" s="127"/>
      <c r="JK18" s="127"/>
      <c r="JL18" s="127"/>
      <c r="JM18" s="127"/>
      <c r="JN18" s="127"/>
      <c r="JO18" s="127"/>
      <c r="JP18" s="127"/>
      <c r="JQ18" s="127"/>
      <c r="JR18" s="127"/>
      <c r="JS18" s="127"/>
      <c r="JT18" s="127"/>
      <c r="JU18" s="127"/>
      <c r="JV18" s="127"/>
      <c r="JW18" s="127"/>
      <c r="JX18" s="127"/>
      <c r="JY18" s="127"/>
      <c r="JZ18" s="127"/>
      <c r="KA18" s="127"/>
      <c r="KB18" s="127"/>
      <c r="KC18" s="127"/>
      <c r="KD18" s="127"/>
      <c r="KE18" s="127"/>
      <c r="KF18" s="127"/>
      <c r="KG18" s="127"/>
      <c r="KH18" s="127"/>
      <c r="KI18" s="127"/>
      <c r="KJ18" s="127"/>
      <c r="KK18" s="127"/>
      <c r="KL18" s="127"/>
      <c r="KM18" s="127"/>
      <c r="KN18" s="127"/>
      <c r="KO18" s="127"/>
      <c r="KP18" s="127"/>
      <c r="KQ18" s="127"/>
      <c r="KR18" s="127"/>
      <c r="KS18" s="127"/>
      <c r="KT18" s="127"/>
      <c r="KU18" s="127"/>
      <c r="KV18" s="127"/>
      <c r="KW18" s="127"/>
      <c r="KX18" s="127"/>
      <c r="KY18" s="127"/>
      <c r="KZ18" s="127"/>
      <c r="LA18" s="127"/>
      <c r="LB18" s="127"/>
      <c r="LC18" s="127"/>
      <c r="LD18" s="127"/>
      <c r="LE18" s="127"/>
      <c r="LF18" s="127"/>
      <c r="LG18" s="127"/>
      <c r="LH18" s="127"/>
      <c r="LI18" s="127"/>
      <c r="LJ18" s="127"/>
      <c r="LK18" s="127"/>
      <c r="LL18" s="127"/>
      <c r="LM18" s="127"/>
      <c r="LN18" s="127"/>
      <c r="LO18" s="127"/>
      <c r="LP18" s="127"/>
      <c r="LQ18" s="127"/>
      <c r="LR18" s="127"/>
      <c r="LS18" s="127"/>
      <c r="LT18" s="127"/>
      <c r="LU18" s="127"/>
      <c r="LV18" s="127"/>
      <c r="LW18" s="127"/>
      <c r="LX18" s="127"/>
      <c r="LY18" s="127"/>
      <c r="LZ18" s="127"/>
      <c r="MA18" s="127"/>
      <c r="MB18" s="127"/>
      <c r="MC18" s="127"/>
      <c r="MD18" s="127"/>
      <c r="ME18" s="127"/>
      <c r="MF18" s="127"/>
      <c r="MG18" s="127"/>
      <c r="MH18" s="127"/>
      <c r="MI18" s="127"/>
      <c r="MJ18" s="127"/>
      <c r="MK18" s="127"/>
      <c r="ML18" s="127"/>
      <c r="MM18" s="127"/>
      <c r="MN18" s="127"/>
      <c r="MO18" s="127"/>
      <c r="MP18" s="127"/>
      <c r="MQ18" s="127"/>
      <c r="MR18" s="127"/>
      <c r="MS18" s="127"/>
      <c r="MT18" s="127"/>
      <c r="MU18" s="127"/>
      <c r="MV18" s="127"/>
      <c r="MW18" s="127"/>
      <c r="MX18" s="127"/>
      <c r="MY18" s="127"/>
      <c r="MZ18" s="127"/>
      <c r="NA18" s="127"/>
      <c r="NB18" s="127"/>
      <c r="NC18" s="127"/>
      <c r="ND18" s="127"/>
      <c r="NE18" s="127"/>
      <c r="NF18" s="127"/>
      <c r="NG18" s="127"/>
      <c r="NH18" s="127"/>
      <c r="NI18" s="127"/>
      <c r="NJ18" s="127"/>
      <c r="NK18" s="127"/>
      <c r="NL18" s="127"/>
      <c r="NM18" s="127"/>
      <c r="NN18" s="127"/>
      <c r="NO18" s="127"/>
      <c r="NP18" s="127"/>
      <c r="NQ18" s="127"/>
      <c r="NR18" s="127"/>
      <c r="NS18" s="127"/>
      <c r="NT18" s="127"/>
      <c r="NU18" s="127"/>
      <c r="NV18" s="127"/>
      <c r="NW18" s="127"/>
      <c r="NX18" s="127"/>
      <c r="NY18" s="127"/>
      <c r="NZ18" s="127"/>
      <c r="OA18" s="127"/>
      <c r="OB18" s="127"/>
      <c r="OC18" s="127"/>
      <c r="OD18" s="127"/>
      <c r="OE18" s="127"/>
      <c r="OF18" s="127"/>
      <c r="OG18" s="127"/>
      <c r="OH18" s="127"/>
      <c r="OI18" s="127"/>
      <c r="OJ18" s="127"/>
      <c r="OK18" s="127"/>
      <c r="OL18" s="127"/>
      <c r="OM18" s="127"/>
      <c r="ON18" s="127"/>
      <c r="OO18" s="127"/>
      <c r="OP18" s="127"/>
      <c r="OQ18" s="127"/>
      <c r="OR18" s="127"/>
      <c r="OS18" s="127"/>
      <c r="OT18" s="127"/>
      <c r="OU18" s="127"/>
      <c r="OV18" s="127"/>
      <c r="OW18" s="127"/>
      <c r="OX18" s="127"/>
      <c r="OY18" s="127"/>
      <c r="OZ18" s="127"/>
      <c r="PA18" s="127"/>
      <c r="PB18" s="127"/>
      <c r="PC18" s="127"/>
      <c r="PD18" s="127"/>
      <c r="PE18" s="127"/>
      <c r="PF18" s="127"/>
      <c r="PG18" s="127"/>
      <c r="PH18" s="127"/>
      <c r="PI18" s="127"/>
      <c r="PJ18" s="127"/>
      <c r="PK18" s="127"/>
      <c r="PL18" s="127"/>
      <c r="PM18" s="127"/>
      <c r="PN18" s="127"/>
      <c r="PO18" s="127"/>
      <c r="PP18" s="127"/>
      <c r="PQ18" s="127"/>
      <c r="PR18" s="127"/>
      <c r="PS18" s="127"/>
      <c r="PT18" s="127"/>
      <c r="PU18" s="127"/>
      <c r="PV18" s="127"/>
      <c r="PW18" s="127"/>
      <c r="PX18" s="127"/>
      <c r="PY18" s="127"/>
      <c r="PZ18" s="127"/>
      <c r="QA18" s="127"/>
      <c r="QB18" s="127"/>
      <c r="QC18" s="127"/>
      <c r="QD18" s="127"/>
      <c r="QE18" s="127"/>
      <c r="QF18" s="127"/>
      <c r="QG18" s="127"/>
      <c r="QH18" s="127"/>
      <c r="QI18" s="127"/>
      <c r="QJ18" s="127"/>
      <c r="QK18" s="127"/>
      <c r="QL18" s="127"/>
      <c r="QM18" s="127"/>
      <c r="QN18" s="127"/>
      <c r="QO18" s="127"/>
      <c r="QP18" s="127"/>
      <c r="QQ18" s="127"/>
      <c r="QR18" s="127"/>
      <c r="QS18" s="127"/>
      <c r="QT18" s="127"/>
      <c r="QU18" s="127"/>
      <c r="QV18" s="127"/>
      <c r="QW18" s="127"/>
      <c r="QX18" s="127"/>
      <c r="QY18" s="127"/>
      <c r="QZ18" s="127"/>
      <c r="RA18" s="127"/>
      <c r="RB18" s="127"/>
      <c r="RC18" s="127"/>
      <c r="RD18" s="127"/>
      <c r="RE18" s="127"/>
      <c r="RF18" s="127"/>
      <c r="RG18" s="127"/>
      <c r="RH18" s="127"/>
      <c r="RI18" s="127"/>
      <c r="RJ18" s="127"/>
      <c r="RK18" s="127"/>
      <c r="RL18" s="127"/>
      <c r="RM18" s="127"/>
      <c r="RN18" s="127"/>
      <c r="RO18" s="127"/>
      <c r="RP18" s="127"/>
      <c r="RQ18" s="127"/>
      <c r="RR18" s="127"/>
      <c r="RS18" s="127"/>
      <c r="RT18" s="127"/>
      <c r="RU18" s="127"/>
      <c r="RV18" s="127"/>
      <c r="RW18" s="127"/>
      <c r="RX18" s="127"/>
      <c r="RY18" s="127"/>
      <c r="RZ18" s="127"/>
      <c r="SA18" s="127"/>
      <c r="SB18" s="127"/>
      <c r="SC18" s="127"/>
      <c r="SD18" s="127"/>
      <c r="SE18" s="127"/>
      <c r="SF18" s="127"/>
      <c r="SG18" s="127"/>
      <c r="SH18" s="127"/>
      <c r="SI18" s="127"/>
      <c r="SJ18" s="127"/>
      <c r="SK18" s="127"/>
      <c r="SL18" s="127"/>
      <c r="SM18" s="127"/>
      <c r="SN18" s="127"/>
      <c r="SO18" s="127"/>
      <c r="SP18" s="127"/>
      <c r="SQ18" s="127"/>
      <c r="SR18" s="127"/>
      <c r="SS18" s="127"/>
      <c r="ST18" s="127"/>
      <c r="SU18" s="127"/>
      <c r="SV18" s="127"/>
      <c r="SW18" s="127"/>
      <c r="SX18" s="127"/>
      <c r="SY18" s="127"/>
      <c r="SZ18" s="127"/>
      <c r="TA18" s="127"/>
      <c r="TB18" s="127"/>
      <c r="TC18" s="127"/>
      <c r="TD18" s="127"/>
      <c r="TE18" s="127"/>
      <c r="TF18" s="127"/>
      <c r="TG18" s="127"/>
      <c r="TH18" s="127"/>
      <c r="TI18" s="127"/>
      <c r="TJ18" s="127"/>
      <c r="TK18" s="127"/>
      <c r="TL18" s="127"/>
      <c r="TM18" s="127"/>
      <c r="TN18" s="127"/>
      <c r="TO18" s="127"/>
      <c r="TP18" s="127"/>
      <c r="TQ18" s="127"/>
      <c r="TR18" s="127"/>
      <c r="TS18" s="127"/>
      <c r="TT18" s="127"/>
      <c r="TU18" s="127"/>
      <c r="TV18" s="127"/>
      <c r="TW18" s="127"/>
      <c r="TX18" s="127"/>
      <c r="TY18" s="127"/>
      <c r="TZ18" s="127"/>
      <c r="UA18" s="127"/>
      <c r="UB18" s="127"/>
      <c r="UC18" s="127"/>
      <c r="UD18" s="127"/>
      <c r="UE18" s="127"/>
      <c r="UF18" s="127"/>
      <c r="UG18" s="127"/>
      <c r="UH18" s="127"/>
      <c r="UI18" s="127"/>
      <c r="UJ18" s="127"/>
      <c r="UK18" s="127"/>
      <c r="UL18" s="127"/>
      <c r="UM18" s="127"/>
      <c r="UN18" s="127"/>
      <c r="UO18" s="127"/>
      <c r="UP18" s="127"/>
      <c r="UQ18" s="127"/>
      <c r="UR18" s="127"/>
      <c r="US18" s="127"/>
      <c r="UT18" s="127"/>
      <c r="UU18" s="127"/>
      <c r="UV18" s="127"/>
      <c r="UW18" s="127"/>
      <c r="UX18" s="127"/>
      <c r="UY18" s="127"/>
      <c r="UZ18" s="127"/>
      <c r="VA18" s="127"/>
      <c r="VB18" s="127"/>
      <c r="VC18" s="127"/>
      <c r="VD18" s="127"/>
      <c r="VE18" s="127"/>
      <c r="VF18" s="127"/>
      <c r="VG18" s="127"/>
      <c r="VH18" s="127"/>
      <c r="VI18" s="127"/>
      <c r="VJ18" s="127"/>
      <c r="VK18" s="127"/>
      <c r="VL18" s="127"/>
      <c r="VM18" s="127"/>
      <c r="VN18" s="127"/>
      <c r="VO18" s="127"/>
      <c r="VP18" s="127"/>
      <c r="VQ18" s="127"/>
      <c r="VR18" s="127"/>
      <c r="VS18" s="127"/>
      <c r="VT18" s="127"/>
      <c r="VU18" s="127"/>
      <c r="VV18" s="127"/>
      <c r="VW18" s="127"/>
      <c r="VX18" s="127"/>
      <c r="VY18" s="127"/>
      <c r="VZ18" s="127"/>
      <c r="WA18" s="127"/>
      <c r="WB18" s="127"/>
      <c r="WC18" s="127"/>
      <c r="WD18" s="127"/>
      <c r="WE18" s="127"/>
      <c r="WF18" s="127"/>
      <c r="WG18" s="127"/>
      <c r="WH18" s="127"/>
      <c r="WI18" s="127"/>
      <c r="WJ18" s="127"/>
      <c r="WK18" s="127"/>
      <c r="WL18" s="127"/>
      <c r="WM18" s="127"/>
      <c r="WN18" s="127"/>
      <c r="WO18" s="127"/>
      <c r="WP18" s="127"/>
      <c r="WQ18" s="127"/>
      <c r="WR18" s="127"/>
      <c r="WS18" s="127"/>
      <c r="WT18" s="127"/>
      <c r="WU18" s="127"/>
      <c r="WV18" s="127"/>
      <c r="WW18" s="127"/>
      <c r="WX18" s="127"/>
      <c r="WY18" s="127"/>
      <c r="WZ18" s="127"/>
      <c r="XA18" s="127"/>
      <c r="XB18" s="127"/>
      <c r="XC18" s="127"/>
      <c r="XD18" s="127"/>
      <c r="XE18" s="127"/>
      <c r="XF18" s="127"/>
      <c r="XG18" s="127"/>
      <c r="XH18" s="127"/>
      <c r="XI18" s="127"/>
      <c r="XJ18" s="127"/>
      <c r="XK18" s="127"/>
      <c r="XL18" s="127"/>
      <c r="XM18" s="127"/>
      <c r="XN18" s="127"/>
      <c r="XO18" s="127"/>
      <c r="XP18" s="127"/>
      <c r="XQ18" s="127"/>
      <c r="XR18" s="127"/>
      <c r="XS18" s="127"/>
      <c r="XT18" s="127"/>
      <c r="XU18" s="127"/>
      <c r="XV18" s="127"/>
      <c r="XW18" s="127"/>
      <c r="XX18" s="127"/>
      <c r="XY18" s="127"/>
      <c r="XZ18" s="127"/>
      <c r="YA18" s="127"/>
      <c r="YB18" s="127"/>
      <c r="YC18" s="127"/>
      <c r="YD18" s="127"/>
      <c r="YE18" s="127"/>
      <c r="YF18" s="127"/>
      <c r="YG18" s="127"/>
      <c r="YH18" s="127"/>
      <c r="YI18" s="127"/>
      <c r="YJ18" s="127"/>
      <c r="YK18" s="127"/>
      <c r="YL18" s="127"/>
      <c r="YM18" s="127"/>
      <c r="YN18" s="127"/>
      <c r="YO18" s="127"/>
      <c r="YP18" s="127"/>
      <c r="YQ18" s="127"/>
      <c r="YR18" s="127"/>
      <c r="YS18" s="127"/>
      <c r="YT18" s="127"/>
      <c r="YU18" s="127"/>
      <c r="YV18" s="127"/>
      <c r="YW18" s="127"/>
      <c r="YX18" s="127"/>
      <c r="YY18" s="127"/>
      <c r="YZ18" s="127"/>
      <c r="ZA18" s="127"/>
      <c r="ZB18" s="127"/>
      <c r="ZC18" s="127"/>
      <c r="ZD18" s="127"/>
      <c r="ZE18" s="127"/>
      <c r="ZF18" s="127"/>
      <c r="ZG18" s="127"/>
      <c r="ZH18" s="127"/>
      <c r="ZI18" s="127"/>
      <c r="ZJ18" s="127"/>
      <c r="ZK18" s="127"/>
      <c r="ZL18" s="127"/>
      <c r="ZM18" s="127"/>
      <c r="ZN18" s="127"/>
      <c r="ZO18" s="127"/>
      <c r="ZP18" s="127"/>
      <c r="ZQ18" s="127"/>
      <c r="ZR18" s="127"/>
      <c r="ZS18" s="127"/>
      <c r="ZT18" s="127"/>
      <c r="ZU18" s="127"/>
      <c r="ZV18" s="127"/>
      <c r="ZW18" s="127"/>
      <c r="ZX18" s="127"/>
      <c r="ZY18" s="127"/>
      <c r="ZZ18" s="127"/>
      <c r="AAA18" s="127"/>
      <c r="AAB18" s="127"/>
      <c r="AAC18" s="127"/>
      <c r="AAD18" s="127"/>
      <c r="AAE18" s="127"/>
      <c r="AAF18" s="127"/>
      <c r="AAG18" s="127"/>
      <c r="AAH18" s="127"/>
      <c r="AAI18" s="127"/>
      <c r="AAJ18" s="127"/>
      <c r="AAK18" s="127"/>
      <c r="AAL18" s="127"/>
      <c r="AAM18" s="127"/>
      <c r="AAN18" s="127"/>
      <c r="AAO18" s="127"/>
      <c r="AAP18" s="127"/>
      <c r="AAQ18" s="127"/>
      <c r="AAR18" s="127"/>
      <c r="AAS18" s="127"/>
      <c r="AAT18" s="127"/>
      <c r="AAU18" s="127"/>
      <c r="AAV18" s="127"/>
      <c r="AAW18" s="127"/>
      <c r="AAX18" s="127"/>
      <c r="AAY18" s="127"/>
      <c r="AAZ18" s="127"/>
      <c r="ABA18" s="127"/>
      <c r="ABB18" s="127"/>
      <c r="ABC18" s="127"/>
      <c r="ABD18" s="127"/>
      <c r="ABE18" s="127"/>
      <c r="ABF18" s="127"/>
      <c r="ABG18" s="127"/>
      <c r="ABH18" s="127"/>
      <c r="ABI18" s="127"/>
      <c r="ABJ18" s="127"/>
      <c r="ABK18" s="127"/>
      <c r="ABL18" s="127"/>
      <c r="ABM18" s="127"/>
      <c r="ABN18" s="127"/>
      <c r="ABO18" s="127"/>
      <c r="ABP18" s="127"/>
      <c r="ABQ18" s="127"/>
      <c r="ABR18" s="127"/>
      <c r="ABS18" s="127"/>
      <c r="ABT18" s="127"/>
      <c r="ABU18" s="127"/>
      <c r="ABV18" s="127"/>
      <c r="ABW18" s="127"/>
      <c r="ABX18" s="127"/>
      <c r="ABY18" s="127"/>
      <c r="ABZ18" s="127"/>
      <c r="ACA18" s="127"/>
      <c r="ACB18" s="127"/>
      <c r="ACC18" s="127"/>
      <c r="ACD18" s="127"/>
      <c r="ACE18" s="127"/>
      <c r="ACF18" s="127"/>
      <c r="ACG18" s="127"/>
      <c r="ACH18" s="127"/>
      <c r="ACI18" s="127"/>
      <c r="ACJ18" s="127"/>
      <c r="ACK18" s="127"/>
      <c r="ACL18" s="127"/>
      <c r="ACM18" s="127"/>
      <c r="ACN18" s="127"/>
      <c r="ACO18" s="127"/>
      <c r="ACP18" s="127"/>
      <c r="ACQ18" s="127"/>
      <c r="ACR18" s="127"/>
      <c r="ACS18" s="127"/>
      <c r="ACT18" s="127"/>
      <c r="ACU18" s="127"/>
      <c r="ACV18" s="127"/>
      <c r="ACW18" s="127"/>
      <c r="ACX18" s="127"/>
      <c r="ACY18" s="127"/>
      <c r="ACZ18" s="127"/>
      <c r="ADA18" s="127"/>
      <c r="ADB18" s="127"/>
      <c r="ADC18" s="127"/>
      <c r="ADD18" s="127"/>
      <c r="ADE18" s="127"/>
      <c r="ADF18" s="127"/>
      <c r="ADG18" s="127"/>
      <c r="ADH18" s="127"/>
      <c r="ADI18" s="127"/>
      <c r="ADJ18" s="127"/>
      <c r="ADK18" s="127"/>
      <c r="ADL18" s="127"/>
      <c r="ADM18" s="127"/>
      <c r="ADN18" s="127"/>
      <c r="ADO18" s="127"/>
      <c r="ADP18" s="127"/>
      <c r="ADQ18" s="127"/>
      <c r="ADR18" s="127"/>
      <c r="ADS18" s="127"/>
      <c r="ADT18" s="127"/>
      <c r="ADU18" s="127"/>
      <c r="ADV18" s="127"/>
      <c r="ADW18" s="127"/>
      <c r="ADX18" s="127"/>
      <c r="ADY18" s="127"/>
      <c r="ADZ18" s="127"/>
      <c r="AEA18" s="127"/>
      <c r="AEB18" s="127"/>
      <c r="AEC18" s="127"/>
      <c r="AED18" s="127"/>
      <c r="AEE18" s="127"/>
      <c r="AEF18" s="127"/>
      <c r="AEG18" s="127"/>
      <c r="AEH18" s="127"/>
      <c r="AEI18" s="127"/>
      <c r="AEJ18" s="127"/>
      <c r="AEK18" s="127"/>
      <c r="AEL18" s="127"/>
      <c r="AEM18" s="127"/>
      <c r="AEN18" s="127"/>
      <c r="AEO18" s="127"/>
      <c r="AEP18" s="127"/>
      <c r="AEQ18" s="127"/>
      <c r="AER18" s="127"/>
      <c r="AES18" s="127"/>
      <c r="AET18" s="127"/>
      <c r="AEU18" s="127"/>
      <c r="AEV18" s="127"/>
      <c r="AEW18" s="127"/>
      <c r="AEX18" s="127"/>
      <c r="AEY18" s="127"/>
      <c r="AEZ18" s="127"/>
      <c r="AFA18" s="127"/>
      <c r="AFB18" s="127"/>
      <c r="AFC18" s="127"/>
      <c r="AFD18" s="127"/>
      <c r="AFE18" s="127"/>
      <c r="AFF18" s="127"/>
      <c r="AFG18" s="127"/>
      <c r="AFH18" s="127"/>
      <c r="AFI18" s="127"/>
      <c r="AFJ18" s="127"/>
      <c r="AFK18" s="127"/>
      <c r="AFL18" s="127"/>
      <c r="AFM18" s="127"/>
      <c r="AFN18" s="127"/>
      <c r="AFO18" s="127"/>
      <c r="AFP18" s="127"/>
      <c r="AFQ18" s="127"/>
      <c r="AFR18" s="127"/>
      <c r="AFS18" s="127"/>
      <c r="AFT18" s="127"/>
      <c r="AFU18" s="127"/>
      <c r="AFV18" s="127"/>
      <c r="AFW18" s="127"/>
      <c r="AFX18" s="127"/>
      <c r="AFY18" s="127"/>
      <c r="AFZ18" s="127"/>
      <c r="AGA18" s="127"/>
      <c r="AGB18" s="127"/>
      <c r="AGC18" s="127"/>
      <c r="AGD18" s="127"/>
      <c r="AGE18" s="127"/>
      <c r="AGF18" s="127"/>
      <c r="AGG18" s="127"/>
      <c r="AGH18" s="127"/>
      <c r="AGI18" s="127"/>
      <c r="AGJ18" s="127"/>
      <c r="AGK18" s="127"/>
      <c r="AGL18" s="127"/>
      <c r="AGM18" s="127"/>
      <c r="AGN18" s="127"/>
      <c r="AGO18" s="127"/>
      <c r="AGP18" s="127"/>
      <c r="AGQ18" s="127"/>
      <c r="AGR18" s="127"/>
      <c r="AGS18" s="127"/>
      <c r="AGT18" s="127"/>
      <c r="AGU18" s="127"/>
      <c r="AGV18" s="127"/>
      <c r="AGW18" s="127"/>
      <c r="AGX18" s="127"/>
      <c r="AGY18" s="127"/>
      <c r="AGZ18" s="127"/>
      <c r="AHA18" s="127"/>
      <c r="AHB18" s="127"/>
      <c r="AHC18" s="127"/>
      <c r="AHD18" s="127"/>
      <c r="AHE18" s="127"/>
      <c r="AHF18" s="127"/>
      <c r="AHG18" s="127"/>
      <c r="AHH18" s="127"/>
      <c r="AHI18" s="127"/>
      <c r="AHJ18" s="127"/>
      <c r="AHK18" s="127"/>
      <c r="AHL18" s="127"/>
      <c r="AHM18" s="127"/>
      <c r="AHN18" s="127"/>
      <c r="AHO18" s="127"/>
      <c r="AHP18" s="127"/>
      <c r="AHQ18" s="127"/>
      <c r="AHR18" s="127"/>
      <c r="AHS18" s="127"/>
      <c r="AHT18" s="127"/>
      <c r="AHU18" s="127"/>
      <c r="AHV18" s="127"/>
      <c r="AHW18" s="127"/>
      <c r="AHX18" s="127"/>
      <c r="AHY18" s="127"/>
      <c r="AHZ18" s="127"/>
      <c r="AIA18" s="127"/>
      <c r="AIB18" s="127"/>
      <c r="AIC18" s="127"/>
      <c r="AID18" s="127"/>
      <c r="AIE18" s="127"/>
      <c r="AIF18" s="127"/>
      <c r="AIG18" s="127"/>
      <c r="AIH18" s="127"/>
      <c r="AII18" s="127"/>
      <c r="AIJ18" s="127"/>
      <c r="AIK18" s="127"/>
      <c r="AIL18" s="127"/>
      <c r="AIM18" s="127"/>
      <c r="AIN18" s="127"/>
      <c r="AIO18" s="127"/>
      <c r="AIP18" s="127"/>
      <c r="AIQ18" s="127"/>
      <c r="AIR18" s="127"/>
      <c r="AIS18" s="127"/>
      <c r="AIT18" s="127"/>
      <c r="AIU18" s="127"/>
      <c r="AIV18" s="127"/>
      <c r="AIW18" s="127"/>
      <c r="AIX18" s="127"/>
      <c r="AIY18" s="127"/>
      <c r="AIZ18" s="127"/>
      <c r="AJA18" s="127"/>
      <c r="AJB18" s="127"/>
      <c r="AJC18" s="127"/>
      <c r="AJD18" s="127"/>
      <c r="AJE18" s="127"/>
      <c r="AJF18" s="127"/>
      <c r="AJG18" s="127"/>
      <c r="AJH18" s="127"/>
      <c r="AJI18" s="127"/>
      <c r="AJJ18" s="127"/>
      <c r="AJK18" s="127"/>
      <c r="AJL18" s="127"/>
      <c r="AJM18" s="127"/>
      <c r="AJN18" s="127"/>
      <c r="AJO18" s="127"/>
      <c r="AJP18" s="127"/>
      <c r="AJQ18" s="127"/>
      <c r="AJR18" s="127"/>
      <c r="AJS18" s="127"/>
      <c r="AJT18" s="127"/>
      <c r="AJU18" s="127"/>
      <c r="AJV18" s="127"/>
      <c r="AJW18" s="127"/>
      <c r="AJX18" s="127"/>
      <c r="AJY18" s="127"/>
      <c r="AJZ18" s="127"/>
      <c r="AKA18" s="127"/>
      <c r="AKB18" s="127"/>
      <c r="AKC18" s="127"/>
      <c r="AKD18" s="127"/>
      <c r="AKE18" s="127"/>
      <c r="AKF18" s="127"/>
      <c r="AKG18" s="127"/>
      <c r="AKH18" s="127"/>
      <c r="AKI18" s="127"/>
      <c r="AKJ18" s="127"/>
      <c r="AKK18" s="127"/>
      <c r="AKL18" s="127"/>
      <c r="AKM18" s="127"/>
      <c r="AKN18" s="127"/>
      <c r="AKO18" s="127"/>
      <c r="AKP18" s="127"/>
      <c r="AKQ18" s="127"/>
      <c r="AKR18" s="127"/>
      <c r="AKS18" s="127"/>
      <c r="AKT18" s="127"/>
      <c r="AKU18" s="127"/>
      <c r="AKV18" s="127"/>
      <c r="AKW18" s="127"/>
    </row>
    <row r="19" spans="1:996" s="128" customFormat="1" ht="15.75" x14ac:dyDescent="0.25">
      <c r="A19" s="55" t="s">
        <v>115</v>
      </c>
      <c r="B19" s="57">
        <f t="shared" si="0"/>
        <v>6576.7543035396102</v>
      </c>
      <c r="C19" s="57">
        <v>1616.707303855846</v>
      </c>
      <c r="D19" s="57">
        <v>1695.4979151268849</v>
      </c>
      <c r="E19" s="57">
        <v>1747.9878298369522</v>
      </c>
      <c r="F19" s="57">
        <v>895.66027010084167</v>
      </c>
      <c r="G19" s="57">
        <v>620.9009846190861</v>
      </c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  <c r="IT19" s="127"/>
      <c r="IU19" s="127"/>
      <c r="IV19" s="127"/>
      <c r="IW19" s="127"/>
      <c r="IX19" s="127"/>
      <c r="IY19" s="127"/>
      <c r="IZ19" s="127"/>
      <c r="JA19" s="127"/>
      <c r="JB19" s="127"/>
      <c r="JC19" s="127"/>
      <c r="JD19" s="127"/>
      <c r="JE19" s="127"/>
      <c r="JF19" s="127"/>
      <c r="JG19" s="127"/>
      <c r="JH19" s="127"/>
      <c r="JI19" s="127"/>
      <c r="JJ19" s="127"/>
      <c r="JK19" s="127"/>
      <c r="JL19" s="127"/>
      <c r="JM19" s="127"/>
      <c r="JN19" s="127"/>
      <c r="JO19" s="127"/>
      <c r="JP19" s="127"/>
      <c r="JQ19" s="127"/>
      <c r="JR19" s="127"/>
      <c r="JS19" s="127"/>
      <c r="JT19" s="127"/>
      <c r="JU19" s="127"/>
      <c r="JV19" s="127"/>
      <c r="JW19" s="127"/>
      <c r="JX19" s="127"/>
      <c r="JY19" s="127"/>
      <c r="JZ19" s="127"/>
      <c r="KA19" s="127"/>
      <c r="KB19" s="127"/>
      <c r="KC19" s="127"/>
      <c r="KD19" s="127"/>
      <c r="KE19" s="127"/>
      <c r="KF19" s="127"/>
      <c r="KG19" s="127"/>
      <c r="KH19" s="127"/>
      <c r="KI19" s="127"/>
      <c r="KJ19" s="127"/>
      <c r="KK19" s="127"/>
      <c r="KL19" s="127"/>
      <c r="KM19" s="127"/>
      <c r="KN19" s="127"/>
      <c r="KO19" s="127"/>
      <c r="KP19" s="127"/>
      <c r="KQ19" s="127"/>
      <c r="KR19" s="127"/>
      <c r="KS19" s="127"/>
      <c r="KT19" s="127"/>
      <c r="KU19" s="127"/>
      <c r="KV19" s="127"/>
      <c r="KW19" s="127"/>
      <c r="KX19" s="127"/>
      <c r="KY19" s="127"/>
      <c r="KZ19" s="127"/>
      <c r="LA19" s="127"/>
      <c r="LB19" s="127"/>
      <c r="LC19" s="127"/>
      <c r="LD19" s="127"/>
      <c r="LE19" s="127"/>
      <c r="LF19" s="127"/>
      <c r="LG19" s="127"/>
      <c r="LH19" s="127"/>
      <c r="LI19" s="127"/>
      <c r="LJ19" s="127"/>
      <c r="LK19" s="127"/>
      <c r="LL19" s="127"/>
      <c r="LM19" s="127"/>
      <c r="LN19" s="127"/>
      <c r="LO19" s="127"/>
      <c r="LP19" s="127"/>
      <c r="LQ19" s="127"/>
      <c r="LR19" s="127"/>
      <c r="LS19" s="127"/>
      <c r="LT19" s="127"/>
      <c r="LU19" s="127"/>
      <c r="LV19" s="127"/>
      <c r="LW19" s="127"/>
      <c r="LX19" s="127"/>
      <c r="LY19" s="127"/>
      <c r="LZ19" s="127"/>
      <c r="MA19" s="127"/>
      <c r="MB19" s="127"/>
      <c r="MC19" s="127"/>
      <c r="MD19" s="127"/>
      <c r="ME19" s="127"/>
      <c r="MF19" s="127"/>
      <c r="MG19" s="127"/>
      <c r="MH19" s="127"/>
      <c r="MI19" s="127"/>
      <c r="MJ19" s="127"/>
      <c r="MK19" s="127"/>
      <c r="ML19" s="127"/>
      <c r="MM19" s="127"/>
      <c r="MN19" s="127"/>
      <c r="MO19" s="127"/>
      <c r="MP19" s="127"/>
      <c r="MQ19" s="127"/>
      <c r="MR19" s="127"/>
      <c r="MS19" s="127"/>
      <c r="MT19" s="127"/>
      <c r="MU19" s="127"/>
      <c r="MV19" s="127"/>
      <c r="MW19" s="127"/>
      <c r="MX19" s="127"/>
      <c r="MY19" s="127"/>
      <c r="MZ19" s="127"/>
      <c r="NA19" s="127"/>
      <c r="NB19" s="127"/>
      <c r="NC19" s="127"/>
      <c r="ND19" s="127"/>
      <c r="NE19" s="127"/>
      <c r="NF19" s="127"/>
      <c r="NG19" s="127"/>
      <c r="NH19" s="127"/>
      <c r="NI19" s="127"/>
      <c r="NJ19" s="127"/>
      <c r="NK19" s="127"/>
      <c r="NL19" s="127"/>
      <c r="NM19" s="127"/>
      <c r="NN19" s="127"/>
      <c r="NO19" s="127"/>
      <c r="NP19" s="127"/>
      <c r="NQ19" s="127"/>
      <c r="NR19" s="127"/>
      <c r="NS19" s="127"/>
      <c r="NT19" s="127"/>
      <c r="NU19" s="127"/>
      <c r="NV19" s="127"/>
      <c r="NW19" s="127"/>
      <c r="NX19" s="127"/>
      <c r="NY19" s="127"/>
      <c r="NZ19" s="127"/>
      <c r="OA19" s="127"/>
      <c r="OB19" s="127"/>
      <c r="OC19" s="127"/>
      <c r="OD19" s="127"/>
      <c r="OE19" s="127"/>
      <c r="OF19" s="127"/>
      <c r="OG19" s="127"/>
      <c r="OH19" s="127"/>
      <c r="OI19" s="127"/>
      <c r="OJ19" s="127"/>
      <c r="OK19" s="127"/>
      <c r="OL19" s="127"/>
      <c r="OM19" s="127"/>
      <c r="ON19" s="127"/>
      <c r="OO19" s="127"/>
      <c r="OP19" s="127"/>
      <c r="OQ19" s="127"/>
      <c r="OR19" s="127"/>
      <c r="OS19" s="127"/>
      <c r="OT19" s="127"/>
      <c r="OU19" s="127"/>
      <c r="OV19" s="127"/>
      <c r="OW19" s="127"/>
      <c r="OX19" s="127"/>
      <c r="OY19" s="127"/>
      <c r="OZ19" s="127"/>
      <c r="PA19" s="127"/>
      <c r="PB19" s="127"/>
      <c r="PC19" s="127"/>
      <c r="PD19" s="127"/>
      <c r="PE19" s="127"/>
      <c r="PF19" s="127"/>
      <c r="PG19" s="127"/>
      <c r="PH19" s="127"/>
      <c r="PI19" s="127"/>
      <c r="PJ19" s="127"/>
      <c r="PK19" s="127"/>
      <c r="PL19" s="127"/>
      <c r="PM19" s="127"/>
      <c r="PN19" s="127"/>
      <c r="PO19" s="127"/>
      <c r="PP19" s="127"/>
      <c r="PQ19" s="127"/>
      <c r="PR19" s="127"/>
      <c r="PS19" s="127"/>
      <c r="PT19" s="127"/>
      <c r="PU19" s="127"/>
      <c r="PV19" s="127"/>
      <c r="PW19" s="127"/>
      <c r="PX19" s="127"/>
      <c r="PY19" s="127"/>
      <c r="PZ19" s="127"/>
      <c r="QA19" s="127"/>
      <c r="QB19" s="127"/>
      <c r="QC19" s="127"/>
      <c r="QD19" s="127"/>
      <c r="QE19" s="127"/>
      <c r="QF19" s="127"/>
      <c r="QG19" s="127"/>
      <c r="QH19" s="127"/>
      <c r="QI19" s="127"/>
      <c r="QJ19" s="127"/>
      <c r="QK19" s="127"/>
      <c r="QL19" s="127"/>
      <c r="QM19" s="127"/>
      <c r="QN19" s="127"/>
      <c r="QO19" s="127"/>
      <c r="QP19" s="127"/>
      <c r="QQ19" s="127"/>
      <c r="QR19" s="127"/>
      <c r="QS19" s="127"/>
      <c r="QT19" s="127"/>
      <c r="QU19" s="127"/>
      <c r="QV19" s="127"/>
      <c r="QW19" s="127"/>
      <c r="QX19" s="127"/>
      <c r="QY19" s="127"/>
      <c r="QZ19" s="127"/>
      <c r="RA19" s="127"/>
      <c r="RB19" s="127"/>
      <c r="RC19" s="127"/>
      <c r="RD19" s="127"/>
      <c r="RE19" s="127"/>
      <c r="RF19" s="127"/>
      <c r="RG19" s="127"/>
      <c r="RH19" s="127"/>
      <c r="RI19" s="127"/>
      <c r="RJ19" s="127"/>
      <c r="RK19" s="127"/>
      <c r="RL19" s="127"/>
      <c r="RM19" s="127"/>
      <c r="RN19" s="127"/>
      <c r="RO19" s="127"/>
      <c r="RP19" s="127"/>
      <c r="RQ19" s="127"/>
      <c r="RR19" s="127"/>
      <c r="RS19" s="127"/>
      <c r="RT19" s="127"/>
      <c r="RU19" s="127"/>
      <c r="RV19" s="127"/>
      <c r="RW19" s="127"/>
      <c r="RX19" s="127"/>
      <c r="RY19" s="127"/>
      <c r="RZ19" s="127"/>
      <c r="SA19" s="127"/>
      <c r="SB19" s="127"/>
      <c r="SC19" s="127"/>
      <c r="SD19" s="127"/>
      <c r="SE19" s="127"/>
      <c r="SF19" s="127"/>
      <c r="SG19" s="127"/>
      <c r="SH19" s="127"/>
      <c r="SI19" s="127"/>
      <c r="SJ19" s="127"/>
      <c r="SK19" s="127"/>
      <c r="SL19" s="127"/>
      <c r="SM19" s="127"/>
      <c r="SN19" s="127"/>
      <c r="SO19" s="127"/>
      <c r="SP19" s="127"/>
      <c r="SQ19" s="127"/>
      <c r="SR19" s="127"/>
      <c r="SS19" s="127"/>
      <c r="ST19" s="127"/>
      <c r="SU19" s="127"/>
      <c r="SV19" s="127"/>
      <c r="SW19" s="127"/>
      <c r="SX19" s="127"/>
      <c r="SY19" s="127"/>
      <c r="SZ19" s="127"/>
      <c r="TA19" s="127"/>
      <c r="TB19" s="127"/>
      <c r="TC19" s="127"/>
      <c r="TD19" s="127"/>
      <c r="TE19" s="127"/>
      <c r="TF19" s="127"/>
      <c r="TG19" s="127"/>
      <c r="TH19" s="127"/>
      <c r="TI19" s="127"/>
      <c r="TJ19" s="127"/>
      <c r="TK19" s="127"/>
      <c r="TL19" s="127"/>
      <c r="TM19" s="127"/>
      <c r="TN19" s="127"/>
      <c r="TO19" s="127"/>
      <c r="TP19" s="127"/>
      <c r="TQ19" s="127"/>
      <c r="TR19" s="127"/>
      <c r="TS19" s="127"/>
      <c r="TT19" s="127"/>
      <c r="TU19" s="127"/>
      <c r="TV19" s="127"/>
      <c r="TW19" s="127"/>
      <c r="TX19" s="127"/>
      <c r="TY19" s="127"/>
      <c r="TZ19" s="127"/>
      <c r="UA19" s="127"/>
      <c r="UB19" s="127"/>
      <c r="UC19" s="127"/>
      <c r="UD19" s="127"/>
      <c r="UE19" s="127"/>
      <c r="UF19" s="127"/>
      <c r="UG19" s="127"/>
      <c r="UH19" s="127"/>
      <c r="UI19" s="127"/>
      <c r="UJ19" s="127"/>
      <c r="UK19" s="127"/>
      <c r="UL19" s="127"/>
      <c r="UM19" s="127"/>
      <c r="UN19" s="127"/>
      <c r="UO19" s="127"/>
      <c r="UP19" s="127"/>
      <c r="UQ19" s="127"/>
      <c r="UR19" s="127"/>
      <c r="US19" s="127"/>
      <c r="UT19" s="127"/>
      <c r="UU19" s="127"/>
      <c r="UV19" s="127"/>
      <c r="UW19" s="127"/>
      <c r="UX19" s="127"/>
      <c r="UY19" s="127"/>
      <c r="UZ19" s="127"/>
      <c r="VA19" s="127"/>
      <c r="VB19" s="127"/>
      <c r="VC19" s="127"/>
      <c r="VD19" s="127"/>
      <c r="VE19" s="127"/>
      <c r="VF19" s="127"/>
      <c r="VG19" s="127"/>
      <c r="VH19" s="127"/>
      <c r="VI19" s="127"/>
      <c r="VJ19" s="127"/>
      <c r="VK19" s="127"/>
      <c r="VL19" s="127"/>
      <c r="VM19" s="127"/>
      <c r="VN19" s="127"/>
      <c r="VO19" s="127"/>
      <c r="VP19" s="127"/>
      <c r="VQ19" s="127"/>
      <c r="VR19" s="127"/>
      <c r="VS19" s="127"/>
      <c r="VT19" s="127"/>
      <c r="VU19" s="127"/>
      <c r="VV19" s="127"/>
      <c r="VW19" s="127"/>
      <c r="VX19" s="127"/>
      <c r="VY19" s="127"/>
      <c r="VZ19" s="127"/>
      <c r="WA19" s="127"/>
      <c r="WB19" s="127"/>
      <c r="WC19" s="127"/>
      <c r="WD19" s="127"/>
      <c r="WE19" s="127"/>
      <c r="WF19" s="127"/>
      <c r="WG19" s="127"/>
      <c r="WH19" s="127"/>
      <c r="WI19" s="127"/>
      <c r="WJ19" s="127"/>
      <c r="WK19" s="127"/>
      <c r="WL19" s="127"/>
      <c r="WM19" s="127"/>
      <c r="WN19" s="127"/>
      <c r="WO19" s="127"/>
      <c r="WP19" s="127"/>
      <c r="WQ19" s="127"/>
      <c r="WR19" s="127"/>
      <c r="WS19" s="127"/>
      <c r="WT19" s="127"/>
      <c r="WU19" s="127"/>
      <c r="WV19" s="127"/>
      <c r="WW19" s="127"/>
      <c r="WX19" s="127"/>
      <c r="WY19" s="127"/>
      <c r="WZ19" s="127"/>
      <c r="XA19" s="127"/>
      <c r="XB19" s="127"/>
      <c r="XC19" s="127"/>
      <c r="XD19" s="127"/>
      <c r="XE19" s="127"/>
      <c r="XF19" s="127"/>
      <c r="XG19" s="127"/>
      <c r="XH19" s="127"/>
      <c r="XI19" s="127"/>
      <c r="XJ19" s="127"/>
      <c r="XK19" s="127"/>
      <c r="XL19" s="127"/>
      <c r="XM19" s="127"/>
      <c r="XN19" s="127"/>
      <c r="XO19" s="127"/>
      <c r="XP19" s="127"/>
      <c r="XQ19" s="127"/>
      <c r="XR19" s="127"/>
      <c r="XS19" s="127"/>
      <c r="XT19" s="127"/>
      <c r="XU19" s="127"/>
      <c r="XV19" s="127"/>
      <c r="XW19" s="127"/>
      <c r="XX19" s="127"/>
      <c r="XY19" s="127"/>
      <c r="XZ19" s="127"/>
      <c r="YA19" s="127"/>
      <c r="YB19" s="127"/>
      <c r="YC19" s="127"/>
      <c r="YD19" s="127"/>
      <c r="YE19" s="127"/>
      <c r="YF19" s="127"/>
      <c r="YG19" s="127"/>
      <c r="YH19" s="127"/>
      <c r="YI19" s="127"/>
      <c r="YJ19" s="127"/>
      <c r="YK19" s="127"/>
      <c r="YL19" s="127"/>
      <c r="YM19" s="127"/>
      <c r="YN19" s="127"/>
      <c r="YO19" s="127"/>
      <c r="YP19" s="127"/>
      <c r="YQ19" s="127"/>
      <c r="YR19" s="127"/>
      <c r="YS19" s="127"/>
      <c r="YT19" s="127"/>
      <c r="YU19" s="127"/>
      <c r="YV19" s="127"/>
      <c r="YW19" s="127"/>
      <c r="YX19" s="127"/>
      <c r="YY19" s="127"/>
      <c r="YZ19" s="127"/>
      <c r="ZA19" s="127"/>
      <c r="ZB19" s="127"/>
      <c r="ZC19" s="127"/>
      <c r="ZD19" s="127"/>
      <c r="ZE19" s="127"/>
      <c r="ZF19" s="127"/>
      <c r="ZG19" s="127"/>
      <c r="ZH19" s="127"/>
      <c r="ZI19" s="127"/>
      <c r="ZJ19" s="127"/>
      <c r="ZK19" s="127"/>
      <c r="ZL19" s="127"/>
      <c r="ZM19" s="127"/>
      <c r="ZN19" s="127"/>
      <c r="ZO19" s="127"/>
      <c r="ZP19" s="127"/>
      <c r="ZQ19" s="127"/>
      <c r="ZR19" s="127"/>
      <c r="ZS19" s="127"/>
      <c r="ZT19" s="127"/>
      <c r="ZU19" s="127"/>
      <c r="ZV19" s="127"/>
      <c r="ZW19" s="127"/>
      <c r="ZX19" s="127"/>
      <c r="ZY19" s="127"/>
      <c r="ZZ19" s="127"/>
      <c r="AAA19" s="127"/>
      <c r="AAB19" s="127"/>
      <c r="AAC19" s="127"/>
      <c r="AAD19" s="127"/>
      <c r="AAE19" s="127"/>
      <c r="AAF19" s="127"/>
      <c r="AAG19" s="127"/>
      <c r="AAH19" s="127"/>
      <c r="AAI19" s="127"/>
      <c r="AAJ19" s="127"/>
      <c r="AAK19" s="127"/>
      <c r="AAL19" s="127"/>
      <c r="AAM19" s="127"/>
      <c r="AAN19" s="127"/>
      <c r="AAO19" s="127"/>
      <c r="AAP19" s="127"/>
      <c r="AAQ19" s="127"/>
      <c r="AAR19" s="127"/>
      <c r="AAS19" s="127"/>
      <c r="AAT19" s="127"/>
      <c r="AAU19" s="127"/>
      <c r="AAV19" s="127"/>
      <c r="AAW19" s="127"/>
      <c r="AAX19" s="127"/>
      <c r="AAY19" s="127"/>
      <c r="AAZ19" s="127"/>
      <c r="ABA19" s="127"/>
      <c r="ABB19" s="127"/>
      <c r="ABC19" s="127"/>
      <c r="ABD19" s="127"/>
      <c r="ABE19" s="127"/>
      <c r="ABF19" s="127"/>
      <c r="ABG19" s="127"/>
      <c r="ABH19" s="127"/>
      <c r="ABI19" s="127"/>
      <c r="ABJ19" s="127"/>
      <c r="ABK19" s="127"/>
      <c r="ABL19" s="127"/>
      <c r="ABM19" s="127"/>
      <c r="ABN19" s="127"/>
      <c r="ABO19" s="127"/>
      <c r="ABP19" s="127"/>
      <c r="ABQ19" s="127"/>
      <c r="ABR19" s="127"/>
      <c r="ABS19" s="127"/>
      <c r="ABT19" s="127"/>
      <c r="ABU19" s="127"/>
      <c r="ABV19" s="127"/>
      <c r="ABW19" s="127"/>
      <c r="ABX19" s="127"/>
      <c r="ABY19" s="127"/>
      <c r="ABZ19" s="127"/>
      <c r="ACA19" s="127"/>
      <c r="ACB19" s="127"/>
      <c r="ACC19" s="127"/>
      <c r="ACD19" s="127"/>
      <c r="ACE19" s="127"/>
      <c r="ACF19" s="127"/>
      <c r="ACG19" s="127"/>
      <c r="ACH19" s="127"/>
      <c r="ACI19" s="127"/>
      <c r="ACJ19" s="127"/>
      <c r="ACK19" s="127"/>
      <c r="ACL19" s="127"/>
      <c r="ACM19" s="127"/>
      <c r="ACN19" s="127"/>
      <c r="ACO19" s="127"/>
      <c r="ACP19" s="127"/>
      <c r="ACQ19" s="127"/>
      <c r="ACR19" s="127"/>
      <c r="ACS19" s="127"/>
      <c r="ACT19" s="127"/>
      <c r="ACU19" s="127"/>
      <c r="ACV19" s="127"/>
      <c r="ACW19" s="127"/>
      <c r="ACX19" s="127"/>
      <c r="ACY19" s="127"/>
      <c r="ACZ19" s="127"/>
      <c r="ADA19" s="127"/>
      <c r="ADB19" s="127"/>
      <c r="ADC19" s="127"/>
      <c r="ADD19" s="127"/>
      <c r="ADE19" s="127"/>
      <c r="ADF19" s="127"/>
      <c r="ADG19" s="127"/>
      <c r="ADH19" s="127"/>
      <c r="ADI19" s="127"/>
      <c r="ADJ19" s="127"/>
      <c r="ADK19" s="127"/>
      <c r="ADL19" s="127"/>
      <c r="ADM19" s="127"/>
      <c r="ADN19" s="127"/>
      <c r="ADO19" s="127"/>
      <c r="ADP19" s="127"/>
      <c r="ADQ19" s="127"/>
      <c r="ADR19" s="127"/>
      <c r="ADS19" s="127"/>
      <c r="ADT19" s="127"/>
      <c r="ADU19" s="127"/>
      <c r="ADV19" s="127"/>
      <c r="ADW19" s="127"/>
      <c r="ADX19" s="127"/>
      <c r="ADY19" s="127"/>
      <c r="ADZ19" s="127"/>
      <c r="AEA19" s="127"/>
      <c r="AEB19" s="127"/>
      <c r="AEC19" s="127"/>
      <c r="AED19" s="127"/>
      <c r="AEE19" s="127"/>
      <c r="AEF19" s="127"/>
      <c r="AEG19" s="127"/>
      <c r="AEH19" s="127"/>
      <c r="AEI19" s="127"/>
      <c r="AEJ19" s="127"/>
      <c r="AEK19" s="127"/>
      <c r="AEL19" s="127"/>
      <c r="AEM19" s="127"/>
      <c r="AEN19" s="127"/>
      <c r="AEO19" s="127"/>
      <c r="AEP19" s="127"/>
      <c r="AEQ19" s="127"/>
      <c r="AER19" s="127"/>
      <c r="AES19" s="127"/>
      <c r="AET19" s="127"/>
      <c r="AEU19" s="127"/>
      <c r="AEV19" s="127"/>
      <c r="AEW19" s="127"/>
      <c r="AEX19" s="127"/>
      <c r="AEY19" s="127"/>
      <c r="AEZ19" s="127"/>
      <c r="AFA19" s="127"/>
      <c r="AFB19" s="127"/>
      <c r="AFC19" s="127"/>
      <c r="AFD19" s="127"/>
      <c r="AFE19" s="127"/>
      <c r="AFF19" s="127"/>
      <c r="AFG19" s="127"/>
      <c r="AFH19" s="127"/>
      <c r="AFI19" s="127"/>
      <c r="AFJ19" s="127"/>
      <c r="AFK19" s="127"/>
      <c r="AFL19" s="127"/>
      <c r="AFM19" s="127"/>
      <c r="AFN19" s="127"/>
      <c r="AFO19" s="127"/>
      <c r="AFP19" s="127"/>
      <c r="AFQ19" s="127"/>
      <c r="AFR19" s="127"/>
      <c r="AFS19" s="127"/>
      <c r="AFT19" s="127"/>
      <c r="AFU19" s="127"/>
      <c r="AFV19" s="127"/>
      <c r="AFW19" s="127"/>
      <c r="AFX19" s="127"/>
      <c r="AFY19" s="127"/>
      <c r="AFZ19" s="127"/>
      <c r="AGA19" s="127"/>
      <c r="AGB19" s="127"/>
      <c r="AGC19" s="127"/>
      <c r="AGD19" s="127"/>
      <c r="AGE19" s="127"/>
      <c r="AGF19" s="127"/>
      <c r="AGG19" s="127"/>
      <c r="AGH19" s="127"/>
      <c r="AGI19" s="127"/>
      <c r="AGJ19" s="127"/>
      <c r="AGK19" s="127"/>
      <c r="AGL19" s="127"/>
      <c r="AGM19" s="127"/>
      <c r="AGN19" s="127"/>
      <c r="AGO19" s="127"/>
      <c r="AGP19" s="127"/>
      <c r="AGQ19" s="127"/>
      <c r="AGR19" s="127"/>
      <c r="AGS19" s="127"/>
      <c r="AGT19" s="127"/>
      <c r="AGU19" s="127"/>
      <c r="AGV19" s="127"/>
      <c r="AGW19" s="127"/>
      <c r="AGX19" s="127"/>
      <c r="AGY19" s="127"/>
      <c r="AGZ19" s="127"/>
      <c r="AHA19" s="127"/>
      <c r="AHB19" s="127"/>
      <c r="AHC19" s="127"/>
      <c r="AHD19" s="127"/>
      <c r="AHE19" s="127"/>
      <c r="AHF19" s="127"/>
      <c r="AHG19" s="127"/>
      <c r="AHH19" s="127"/>
      <c r="AHI19" s="127"/>
      <c r="AHJ19" s="127"/>
      <c r="AHK19" s="127"/>
      <c r="AHL19" s="127"/>
      <c r="AHM19" s="127"/>
      <c r="AHN19" s="127"/>
      <c r="AHO19" s="127"/>
      <c r="AHP19" s="127"/>
      <c r="AHQ19" s="127"/>
      <c r="AHR19" s="127"/>
      <c r="AHS19" s="127"/>
      <c r="AHT19" s="127"/>
      <c r="AHU19" s="127"/>
      <c r="AHV19" s="127"/>
      <c r="AHW19" s="127"/>
      <c r="AHX19" s="127"/>
      <c r="AHY19" s="127"/>
      <c r="AHZ19" s="127"/>
      <c r="AIA19" s="127"/>
      <c r="AIB19" s="127"/>
      <c r="AIC19" s="127"/>
      <c r="AID19" s="127"/>
      <c r="AIE19" s="127"/>
      <c r="AIF19" s="127"/>
      <c r="AIG19" s="127"/>
      <c r="AIH19" s="127"/>
      <c r="AII19" s="127"/>
      <c r="AIJ19" s="127"/>
      <c r="AIK19" s="127"/>
      <c r="AIL19" s="127"/>
      <c r="AIM19" s="127"/>
      <c r="AIN19" s="127"/>
      <c r="AIO19" s="127"/>
      <c r="AIP19" s="127"/>
      <c r="AIQ19" s="127"/>
      <c r="AIR19" s="127"/>
      <c r="AIS19" s="127"/>
      <c r="AIT19" s="127"/>
      <c r="AIU19" s="127"/>
      <c r="AIV19" s="127"/>
      <c r="AIW19" s="127"/>
      <c r="AIX19" s="127"/>
      <c r="AIY19" s="127"/>
      <c r="AIZ19" s="127"/>
      <c r="AJA19" s="127"/>
      <c r="AJB19" s="127"/>
      <c r="AJC19" s="127"/>
      <c r="AJD19" s="127"/>
      <c r="AJE19" s="127"/>
      <c r="AJF19" s="127"/>
      <c r="AJG19" s="127"/>
      <c r="AJH19" s="127"/>
      <c r="AJI19" s="127"/>
      <c r="AJJ19" s="127"/>
      <c r="AJK19" s="127"/>
      <c r="AJL19" s="127"/>
      <c r="AJM19" s="127"/>
      <c r="AJN19" s="127"/>
      <c r="AJO19" s="127"/>
      <c r="AJP19" s="127"/>
      <c r="AJQ19" s="127"/>
      <c r="AJR19" s="127"/>
      <c r="AJS19" s="127"/>
      <c r="AJT19" s="127"/>
      <c r="AJU19" s="127"/>
      <c r="AJV19" s="127"/>
      <c r="AJW19" s="127"/>
      <c r="AJX19" s="127"/>
      <c r="AJY19" s="127"/>
      <c r="AJZ19" s="127"/>
      <c r="AKA19" s="127"/>
      <c r="AKB19" s="127"/>
      <c r="AKC19" s="127"/>
      <c r="AKD19" s="127"/>
      <c r="AKE19" s="127"/>
      <c r="AKF19" s="127"/>
      <c r="AKG19" s="127"/>
      <c r="AKH19" s="127"/>
      <c r="AKI19" s="127"/>
      <c r="AKJ19" s="127"/>
      <c r="AKK19" s="127"/>
      <c r="AKL19" s="127"/>
      <c r="AKM19" s="127"/>
      <c r="AKN19" s="127"/>
      <c r="AKO19" s="127"/>
      <c r="AKP19" s="127"/>
      <c r="AKQ19" s="127"/>
      <c r="AKR19" s="127"/>
      <c r="AKS19" s="127"/>
      <c r="AKT19" s="127"/>
      <c r="AKU19" s="127"/>
      <c r="AKV19" s="127"/>
      <c r="AKW19" s="127"/>
    </row>
    <row r="20" spans="1:996" s="128" customFormat="1" ht="15.75" x14ac:dyDescent="0.25">
      <c r="A20" s="55" t="s">
        <v>116</v>
      </c>
      <c r="B20" s="57">
        <f t="shared" si="0"/>
        <v>3623.4857252616885</v>
      </c>
      <c r="C20" s="57">
        <v>1167.7362652439729</v>
      </c>
      <c r="D20" s="57">
        <v>1134.2841168620432</v>
      </c>
      <c r="E20" s="57">
        <v>1321.4653431556726</v>
      </c>
      <c r="F20" s="57">
        <v>0</v>
      </c>
      <c r="G20" s="57">
        <v>0</v>
      </c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  <c r="IS20" s="127"/>
      <c r="IT20" s="127"/>
      <c r="IU20" s="127"/>
      <c r="IV20" s="127"/>
      <c r="IW20" s="127"/>
      <c r="IX20" s="127"/>
      <c r="IY20" s="127"/>
      <c r="IZ20" s="127"/>
      <c r="JA20" s="127"/>
      <c r="JB20" s="127"/>
      <c r="JC20" s="127"/>
      <c r="JD20" s="127"/>
      <c r="JE20" s="127"/>
      <c r="JF20" s="127"/>
      <c r="JG20" s="127"/>
      <c r="JH20" s="127"/>
      <c r="JI20" s="127"/>
      <c r="JJ20" s="127"/>
      <c r="JK20" s="127"/>
      <c r="JL20" s="127"/>
      <c r="JM20" s="127"/>
      <c r="JN20" s="127"/>
      <c r="JO20" s="127"/>
      <c r="JP20" s="127"/>
      <c r="JQ20" s="127"/>
      <c r="JR20" s="127"/>
      <c r="JS20" s="127"/>
      <c r="JT20" s="127"/>
      <c r="JU20" s="127"/>
      <c r="JV20" s="127"/>
      <c r="JW20" s="127"/>
      <c r="JX20" s="127"/>
      <c r="JY20" s="127"/>
      <c r="JZ20" s="127"/>
      <c r="KA20" s="127"/>
      <c r="KB20" s="127"/>
      <c r="KC20" s="127"/>
      <c r="KD20" s="127"/>
      <c r="KE20" s="127"/>
      <c r="KF20" s="127"/>
      <c r="KG20" s="127"/>
      <c r="KH20" s="127"/>
      <c r="KI20" s="127"/>
      <c r="KJ20" s="127"/>
      <c r="KK20" s="127"/>
      <c r="KL20" s="127"/>
      <c r="KM20" s="127"/>
      <c r="KN20" s="127"/>
      <c r="KO20" s="127"/>
      <c r="KP20" s="127"/>
      <c r="KQ20" s="127"/>
      <c r="KR20" s="127"/>
      <c r="KS20" s="127"/>
      <c r="KT20" s="127"/>
      <c r="KU20" s="127"/>
      <c r="KV20" s="127"/>
      <c r="KW20" s="127"/>
      <c r="KX20" s="127"/>
      <c r="KY20" s="127"/>
      <c r="KZ20" s="127"/>
      <c r="LA20" s="127"/>
      <c r="LB20" s="127"/>
      <c r="LC20" s="127"/>
      <c r="LD20" s="127"/>
      <c r="LE20" s="127"/>
      <c r="LF20" s="127"/>
      <c r="LG20" s="127"/>
      <c r="LH20" s="127"/>
      <c r="LI20" s="127"/>
      <c r="LJ20" s="127"/>
      <c r="LK20" s="127"/>
      <c r="LL20" s="127"/>
      <c r="LM20" s="127"/>
      <c r="LN20" s="127"/>
      <c r="LO20" s="127"/>
      <c r="LP20" s="127"/>
      <c r="LQ20" s="127"/>
      <c r="LR20" s="127"/>
      <c r="LS20" s="127"/>
      <c r="LT20" s="127"/>
      <c r="LU20" s="127"/>
      <c r="LV20" s="127"/>
      <c r="LW20" s="127"/>
      <c r="LX20" s="127"/>
      <c r="LY20" s="127"/>
      <c r="LZ20" s="127"/>
      <c r="MA20" s="127"/>
      <c r="MB20" s="127"/>
      <c r="MC20" s="127"/>
      <c r="MD20" s="127"/>
      <c r="ME20" s="127"/>
      <c r="MF20" s="127"/>
      <c r="MG20" s="127"/>
      <c r="MH20" s="127"/>
      <c r="MI20" s="127"/>
      <c r="MJ20" s="127"/>
      <c r="MK20" s="127"/>
      <c r="ML20" s="127"/>
      <c r="MM20" s="127"/>
      <c r="MN20" s="127"/>
      <c r="MO20" s="127"/>
      <c r="MP20" s="127"/>
      <c r="MQ20" s="127"/>
      <c r="MR20" s="127"/>
      <c r="MS20" s="127"/>
      <c r="MT20" s="127"/>
      <c r="MU20" s="127"/>
      <c r="MV20" s="127"/>
      <c r="MW20" s="127"/>
      <c r="MX20" s="127"/>
      <c r="MY20" s="127"/>
      <c r="MZ20" s="127"/>
      <c r="NA20" s="127"/>
      <c r="NB20" s="127"/>
      <c r="NC20" s="127"/>
      <c r="ND20" s="127"/>
      <c r="NE20" s="127"/>
      <c r="NF20" s="127"/>
      <c r="NG20" s="127"/>
      <c r="NH20" s="127"/>
      <c r="NI20" s="127"/>
      <c r="NJ20" s="127"/>
      <c r="NK20" s="127"/>
      <c r="NL20" s="127"/>
      <c r="NM20" s="127"/>
      <c r="NN20" s="127"/>
      <c r="NO20" s="127"/>
      <c r="NP20" s="127"/>
      <c r="NQ20" s="127"/>
      <c r="NR20" s="127"/>
      <c r="NS20" s="127"/>
      <c r="NT20" s="127"/>
      <c r="NU20" s="127"/>
      <c r="NV20" s="127"/>
      <c r="NW20" s="127"/>
      <c r="NX20" s="127"/>
      <c r="NY20" s="127"/>
      <c r="NZ20" s="127"/>
      <c r="OA20" s="127"/>
      <c r="OB20" s="127"/>
      <c r="OC20" s="127"/>
      <c r="OD20" s="127"/>
      <c r="OE20" s="127"/>
      <c r="OF20" s="127"/>
      <c r="OG20" s="127"/>
      <c r="OH20" s="127"/>
      <c r="OI20" s="127"/>
      <c r="OJ20" s="127"/>
      <c r="OK20" s="127"/>
      <c r="OL20" s="127"/>
      <c r="OM20" s="127"/>
      <c r="ON20" s="127"/>
      <c r="OO20" s="127"/>
      <c r="OP20" s="127"/>
      <c r="OQ20" s="127"/>
      <c r="OR20" s="127"/>
      <c r="OS20" s="127"/>
      <c r="OT20" s="127"/>
      <c r="OU20" s="127"/>
      <c r="OV20" s="127"/>
      <c r="OW20" s="127"/>
      <c r="OX20" s="127"/>
      <c r="OY20" s="127"/>
      <c r="OZ20" s="127"/>
      <c r="PA20" s="127"/>
      <c r="PB20" s="127"/>
      <c r="PC20" s="127"/>
      <c r="PD20" s="127"/>
      <c r="PE20" s="127"/>
      <c r="PF20" s="127"/>
      <c r="PG20" s="127"/>
      <c r="PH20" s="127"/>
      <c r="PI20" s="127"/>
      <c r="PJ20" s="127"/>
      <c r="PK20" s="127"/>
      <c r="PL20" s="127"/>
      <c r="PM20" s="127"/>
      <c r="PN20" s="127"/>
      <c r="PO20" s="127"/>
      <c r="PP20" s="127"/>
      <c r="PQ20" s="127"/>
      <c r="PR20" s="127"/>
      <c r="PS20" s="127"/>
      <c r="PT20" s="127"/>
      <c r="PU20" s="127"/>
      <c r="PV20" s="127"/>
      <c r="PW20" s="127"/>
      <c r="PX20" s="127"/>
      <c r="PY20" s="127"/>
      <c r="PZ20" s="127"/>
      <c r="QA20" s="127"/>
      <c r="QB20" s="127"/>
      <c r="QC20" s="127"/>
      <c r="QD20" s="127"/>
      <c r="QE20" s="127"/>
      <c r="QF20" s="127"/>
      <c r="QG20" s="127"/>
      <c r="QH20" s="127"/>
      <c r="QI20" s="127"/>
      <c r="QJ20" s="127"/>
      <c r="QK20" s="127"/>
      <c r="QL20" s="127"/>
      <c r="QM20" s="127"/>
      <c r="QN20" s="127"/>
      <c r="QO20" s="127"/>
      <c r="QP20" s="127"/>
      <c r="QQ20" s="127"/>
      <c r="QR20" s="127"/>
      <c r="QS20" s="127"/>
      <c r="QT20" s="127"/>
      <c r="QU20" s="127"/>
      <c r="QV20" s="127"/>
      <c r="QW20" s="127"/>
      <c r="QX20" s="127"/>
      <c r="QY20" s="127"/>
      <c r="QZ20" s="127"/>
      <c r="RA20" s="127"/>
      <c r="RB20" s="127"/>
      <c r="RC20" s="127"/>
      <c r="RD20" s="127"/>
      <c r="RE20" s="127"/>
      <c r="RF20" s="127"/>
      <c r="RG20" s="127"/>
      <c r="RH20" s="127"/>
      <c r="RI20" s="127"/>
      <c r="RJ20" s="127"/>
      <c r="RK20" s="127"/>
      <c r="RL20" s="127"/>
      <c r="RM20" s="127"/>
      <c r="RN20" s="127"/>
      <c r="RO20" s="127"/>
      <c r="RP20" s="127"/>
      <c r="RQ20" s="127"/>
      <c r="RR20" s="127"/>
      <c r="RS20" s="127"/>
      <c r="RT20" s="127"/>
      <c r="RU20" s="127"/>
      <c r="RV20" s="127"/>
      <c r="RW20" s="127"/>
      <c r="RX20" s="127"/>
      <c r="RY20" s="127"/>
      <c r="RZ20" s="127"/>
      <c r="SA20" s="127"/>
      <c r="SB20" s="127"/>
      <c r="SC20" s="127"/>
      <c r="SD20" s="127"/>
      <c r="SE20" s="127"/>
      <c r="SF20" s="127"/>
      <c r="SG20" s="127"/>
      <c r="SH20" s="127"/>
      <c r="SI20" s="127"/>
      <c r="SJ20" s="127"/>
      <c r="SK20" s="127"/>
      <c r="SL20" s="127"/>
      <c r="SM20" s="127"/>
      <c r="SN20" s="127"/>
      <c r="SO20" s="127"/>
      <c r="SP20" s="127"/>
      <c r="SQ20" s="127"/>
      <c r="SR20" s="127"/>
      <c r="SS20" s="127"/>
      <c r="ST20" s="127"/>
      <c r="SU20" s="127"/>
      <c r="SV20" s="127"/>
      <c r="SW20" s="127"/>
      <c r="SX20" s="127"/>
      <c r="SY20" s="127"/>
      <c r="SZ20" s="127"/>
      <c r="TA20" s="127"/>
      <c r="TB20" s="127"/>
      <c r="TC20" s="127"/>
      <c r="TD20" s="127"/>
      <c r="TE20" s="127"/>
      <c r="TF20" s="127"/>
      <c r="TG20" s="127"/>
      <c r="TH20" s="127"/>
      <c r="TI20" s="127"/>
      <c r="TJ20" s="127"/>
      <c r="TK20" s="127"/>
      <c r="TL20" s="127"/>
      <c r="TM20" s="127"/>
      <c r="TN20" s="127"/>
      <c r="TO20" s="127"/>
      <c r="TP20" s="127"/>
      <c r="TQ20" s="127"/>
      <c r="TR20" s="127"/>
      <c r="TS20" s="127"/>
      <c r="TT20" s="127"/>
      <c r="TU20" s="127"/>
      <c r="TV20" s="127"/>
      <c r="TW20" s="127"/>
      <c r="TX20" s="127"/>
      <c r="TY20" s="127"/>
      <c r="TZ20" s="127"/>
      <c r="UA20" s="127"/>
      <c r="UB20" s="127"/>
      <c r="UC20" s="127"/>
      <c r="UD20" s="127"/>
      <c r="UE20" s="127"/>
      <c r="UF20" s="127"/>
      <c r="UG20" s="127"/>
      <c r="UH20" s="127"/>
      <c r="UI20" s="127"/>
      <c r="UJ20" s="127"/>
      <c r="UK20" s="127"/>
      <c r="UL20" s="127"/>
      <c r="UM20" s="127"/>
      <c r="UN20" s="127"/>
      <c r="UO20" s="127"/>
      <c r="UP20" s="127"/>
      <c r="UQ20" s="127"/>
      <c r="UR20" s="127"/>
      <c r="US20" s="127"/>
      <c r="UT20" s="127"/>
      <c r="UU20" s="127"/>
      <c r="UV20" s="127"/>
      <c r="UW20" s="127"/>
      <c r="UX20" s="127"/>
      <c r="UY20" s="127"/>
      <c r="UZ20" s="127"/>
      <c r="VA20" s="127"/>
      <c r="VB20" s="127"/>
      <c r="VC20" s="127"/>
      <c r="VD20" s="127"/>
      <c r="VE20" s="127"/>
      <c r="VF20" s="127"/>
      <c r="VG20" s="127"/>
      <c r="VH20" s="127"/>
      <c r="VI20" s="127"/>
      <c r="VJ20" s="127"/>
      <c r="VK20" s="127"/>
      <c r="VL20" s="127"/>
      <c r="VM20" s="127"/>
      <c r="VN20" s="127"/>
      <c r="VO20" s="127"/>
      <c r="VP20" s="127"/>
      <c r="VQ20" s="127"/>
      <c r="VR20" s="127"/>
      <c r="VS20" s="127"/>
      <c r="VT20" s="127"/>
      <c r="VU20" s="127"/>
      <c r="VV20" s="127"/>
      <c r="VW20" s="127"/>
      <c r="VX20" s="127"/>
      <c r="VY20" s="127"/>
      <c r="VZ20" s="127"/>
      <c r="WA20" s="127"/>
      <c r="WB20" s="127"/>
      <c r="WC20" s="127"/>
      <c r="WD20" s="127"/>
      <c r="WE20" s="127"/>
      <c r="WF20" s="127"/>
      <c r="WG20" s="127"/>
      <c r="WH20" s="127"/>
      <c r="WI20" s="127"/>
      <c r="WJ20" s="127"/>
      <c r="WK20" s="127"/>
      <c r="WL20" s="127"/>
      <c r="WM20" s="127"/>
      <c r="WN20" s="127"/>
      <c r="WO20" s="127"/>
      <c r="WP20" s="127"/>
      <c r="WQ20" s="127"/>
      <c r="WR20" s="127"/>
      <c r="WS20" s="127"/>
      <c r="WT20" s="127"/>
      <c r="WU20" s="127"/>
      <c r="WV20" s="127"/>
      <c r="WW20" s="127"/>
      <c r="WX20" s="127"/>
      <c r="WY20" s="127"/>
      <c r="WZ20" s="127"/>
      <c r="XA20" s="127"/>
      <c r="XB20" s="127"/>
      <c r="XC20" s="127"/>
      <c r="XD20" s="127"/>
      <c r="XE20" s="127"/>
      <c r="XF20" s="127"/>
      <c r="XG20" s="127"/>
      <c r="XH20" s="127"/>
      <c r="XI20" s="127"/>
      <c r="XJ20" s="127"/>
      <c r="XK20" s="127"/>
      <c r="XL20" s="127"/>
      <c r="XM20" s="127"/>
      <c r="XN20" s="127"/>
      <c r="XO20" s="127"/>
      <c r="XP20" s="127"/>
      <c r="XQ20" s="127"/>
      <c r="XR20" s="127"/>
      <c r="XS20" s="127"/>
      <c r="XT20" s="127"/>
      <c r="XU20" s="127"/>
      <c r="XV20" s="127"/>
      <c r="XW20" s="127"/>
      <c r="XX20" s="127"/>
      <c r="XY20" s="127"/>
      <c r="XZ20" s="127"/>
      <c r="YA20" s="127"/>
      <c r="YB20" s="127"/>
      <c r="YC20" s="127"/>
      <c r="YD20" s="127"/>
      <c r="YE20" s="127"/>
      <c r="YF20" s="127"/>
      <c r="YG20" s="127"/>
      <c r="YH20" s="127"/>
      <c r="YI20" s="127"/>
      <c r="YJ20" s="127"/>
      <c r="YK20" s="127"/>
      <c r="YL20" s="127"/>
      <c r="YM20" s="127"/>
      <c r="YN20" s="127"/>
      <c r="YO20" s="127"/>
      <c r="YP20" s="127"/>
      <c r="YQ20" s="127"/>
      <c r="YR20" s="127"/>
      <c r="YS20" s="127"/>
      <c r="YT20" s="127"/>
      <c r="YU20" s="127"/>
      <c r="YV20" s="127"/>
      <c r="YW20" s="127"/>
      <c r="YX20" s="127"/>
      <c r="YY20" s="127"/>
      <c r="YZ20" s="127"/>
      <c r="ZA20" s="127"/>
      <c r="ZB20" s="127"/>
      <c r="ZC20" s="127"/>
      <c r="ZD20" s="127"/>
      <c r="ZE20" s="127"/>
      <c r="ZF20" s="127"/>
      <c r="ZG20" s="127"/>
      <c r="ZH20" s="127"/>
      <c r="ZI20" s="127"/>
      <c r="ZJ20" s="127"/>
      <c r="ZK20" s="127"/>
      <c r="ZL20" s="127"/>
      <c r="ZM20" s="127"/>
      <c r="ZN20" s="127"/>
      <c r="ZO20" s="127"/>
      <c r="ZP20" s="127"/>
      <c r="ZQ20" s="127"/>
      <c r="ZR20" s="127"/>
      <c r="ZS20" s="127"/>
      <c r="ZT20" s="127"/>
      <c r="ZU20" s="127"/>
      <c r="ZV20" s="127"/>
      <c r="ZW20" s="127"/>
      <c r="ZX20" s="127"/>
      <c r="ZY20" s="127"/>
      <c r="ZZ20" s="127"/>
      <c r="AAA20" s="127"/>
      <c r="AAB20" s="127"/>
      <c r="AAC20" s="127"/>
      <c r="AAD20" s="127"/>
      <c r="AAE20" s="127"/>
      <c r="AAF20" s="127"/>
      <c r="AAG20" s="127"/>
      <c r="AAH20" s="127"/>
      <c r="AAI20" s="127"/>
      <c r="AAJ20" s="127"/>
      <c r="AAK20" s="127"/>
      <c r="AAL20" s="127"/>
      <c r="AAM20" s="127"/>
      <c r="AAN20" s="127"/>
      <c r="AAO20" s="127"/>
      <c r="AAP20" s="127"/>
      <c r="AAQ20" s="127"/>
      <c r="AAR20" s="127"/>
      <c r="AAS20" s="127"/>
      <c r="AAT20" s="127"/>
      <c r="AAU20" s="127"/>
      <c r="AAV20" s="127"/>
      <c r="AAW20" s="127"/>
      <c r="AAX20" s="127"/>
      <c r="AAY20" s="127"/>
      <c r="AAZ20" s="127"/>
      <c r="ABA20" s="127"/>
      <c r="ABB20" s="127"/>
      <c r="ABC20" s="127"/>
      <c r="ABD20" s="127"/>
      <c r="ABE20" s="127"/>
      <c r="ABF20" s="127"/>
      <c r="ABG20" s="127"/>
      <c r="ABH20" s="127"/>
      <c r="ABI20" s="127"/>
      <c r="ABJ20" s="127"/>
      <c r="ABK20" s="127"/>
      <c r="ABL20" s="127"/>
      <c r="ABM20" s="127"/>
      <c r="ABN20" s="127"/>
      <c r="ABO20" s="127"/>
      <c r="ABP20" s="127"/>
      <c r="ABQ20" s="127"/>
      <c r="ABR20" s="127"/>
      <c r="ABS20" s="127"/>
      <c r="ABT20" s="127"/>
      <c r="ABU20" s="127"/>
      <c r="ABV20" s="127"/>
      <c r="ABW20" s="127"/>
      <c r="ABX20" s="127"/>
      <c r="ABY20" s="127"/>
      <c r="ABZ20" s="127"/>
      <c r="ACA20" s="127"/>
      <c r="ACB20" s="127"/>
      <c r="ACC20" s="127"/>
      <c r="ACD20" s="127"/>
      <c r="ACE20" s="127"/>
      <c r="ACF20" s="127"/>
      <c r="ACG20" s="127"/>
      <c r="ACH20" s="127"/>
      <c r="ACI20" s="127"/>
      <c r="ACJ20" s="127"/>
      <c r="ACK20" s="127"/>
      <c r="ACL20" s="127"/>
      <c r="ACM20" s="127"/>
      <c r="ACN20" s="127"/>
      <c r="ACO20" s="127"/>
      <c r="ACP20" s="127"/>
      <c r="ACQ20" s="127"/>
      <c r="ACR20" s="127"/>
      <c r="ACS20" s="127"/>
      <c r="ACT20" s="127"/>
      <c r="ACU20" s="127"/>
      <c r="ACV20" s="127"/>
      <c r="ACW20" s="127"/>
      <c r="ACX20" s="127"/>
      <c r="ACY20" s="127"/>
      <c r="ACZ20" s="127"/>
      <c r="ADA20" s="127"/>
      <c r="ADB20" s="127"/>
      <c r="ADC20" s="127"/>
      <c r="ADD20" s="127"/>
      <c r="ADE20" s="127"/>
      <c r="ADF20" s="127"/>
      <c r="ADG20" s="127"/>
      <c r="ADH20" s="127"/>
      <c r="ADI20" s="127"/>
      <c r="ADJ20" s="127"/>
      <c r="ADK20" s="127"/>
      <c r="ADL20" s="127"/>
      <c r="ADM20" s="127"/>
      <c r="ADN20" s="127"/>
      <c r="ADO20" s="127"/>
      <c r="ADP20" s="127"/>
      <c r="ADQ20" s="127"/>
      <c r="ADR20" s="127"/>
      <c r="ADS20" s="127"/>
      <c r="ADT20" s="127"/>
      <c r="ADU20" s="127"/>
      <c r="ADV20" s="127"/>
      <c r="ADW20" s="127"/>
      <c r="ADX20" s="127"/>
      <c r="ADY20" s="127"/>
      <c r="ADZ20" s="127"/>
      <c r="AEA20" s="127"/>
      <c r="AEB20" s="127"/>
      <c r="AEC20" s="127"/>
      <c r="AED20" s="127"/>
      <c r="AEE20" s="127"/>
      <c r="AEF20" s="127"/>
      <c r="AEG20" s="127"/>
      <c r="AEH20" s="127"/>
      <c r="AEI20" s="127"/>
      <c r="AEJ20" s="127"/>
      <c r="AEK20" s="127"/>
      <c r="AEL20" s="127"/>
      <c r="AEM20" s="127"/>
      <c r="AEN20" s="127"/>
      <c r="AEO20" s="127"/>
      <c r="AEP20" s="127"/>
      <c r="AEQ20" s="127"/>
      <c r="AER20" s="127"/>
      <c r="AES20" s="127"/>
      <c r="AET20" s="127"/>
      <c r="AEU20" s="127"/>
      <c r="AEV20" s="127"/>
      <c r="AEW20" s="127"/>
      <c r="AEX20" s="127"/>
      <c r="AEY20" s="127"/>
      <c r="AEZ20" s="127"/>
      <c r="AFA20" s="127"/>
      <c r="AFB20" s="127"/>
      <c r="AFC20" s="127"/>
      <c r="AFD20" s="127"/>
      <c r="AFE20" s="127"/>
      <c r="AFF20" s="127"/>
      <c r="AFG20" s="127"/>
      <c r="AFH20" s="127"/>
      <c r="AFI20" s="127"/>
      <c r="AFJ20" s="127"/>
      <c r="AFK20" s="127"/>
      <c r="AFL20" s="127"/>
      <c r="AFM20" s="127"/>
      <c r="AFN20" s="127"/>
      <c r="AFO20" s="127"/>
      <c r="AFP20" s="127"/>
      <c r="AFQ20" s="127"/>
      <c r="AFR20" s="127"/>
      <c r="AFS20" s="127"/>
      <c r="AFT20" s="127"/>
      <c r="AFU20" s="127"/>
      <c r="AFV20" s="127"/>
      <c r="AFW20" s="127"/>
      <c r="AFX20" s="127"/>
      <c r="AFY20" s="127"/>
      <c r="AFZ20" s="127"/>
      <c r="AGA20" s="127"/>
      <c r="AGB20" s="127"/>
      <c r="AGC20" s="127"/>
      <c r="AGD20" s="127"/>
      <c r="AGE20" s="127"/>
      <c r="AGF20" s="127"/>
      <c r="AGG20" s="127"/>
      <c r="AGH20" s="127"/>
      <c r="AGI20" s="127"/>
      <c r="AGJ20" s="127"/>
      <c r="AGK20" s="127"/>
      <c r="AGL20" s="127"/>
      <c r="AGM20" s="127"/>
      <c r="AGN20" s="127"/>
      <c r="AGO20" s="127"/>
      <c r="AGP20" s="127"/>
      <c r="AGQ20" s="127"/>
      <c r="AGR20" s="127"/>
      <c r="AGS20" s="127"/>
      <c r="AGT20" s="127"/>
      <c r="AGU20" s="127"/>
      <c r="AGV20" s="127"/>
      <c r="AGW20" s="127"/>
      <c r="AGX20" s="127"/>
      <c r="AGY20" s="127"/>
      <c r="AGZ20" s="127"/>
      <c r="AHA20" s="127"/>
      <c r="AHB20" s="127"/>
      <c r="AHC20" s="127"/>
      <c r="AHD20" s="127"/>
      <c r="AHE20" s="127"/>
      <c r="AHF20" s="127"/>
      <c r="AHG20" s="127"/>
      <c r="AHH20" s="127"/>
      <c r="AHI20" s="127"/>
      <c r="AHJ20" s="127"/>
      <c r="AHK20" s="127"/>
      <c r="AHL20" s="127"/>
      <c r="AHM20" s="127"/>
      <c r="AHN20" s="127"/>
      <c r="AHO20" s="127"/>
      <c r="AHP20" s="127"/>
      <c r="AHQ20" s="127"/>
      <c r="AHR20" s="127"/>
      <c r="AHS20" s="127"/>
      <c r="AHT20" s="127"/>
      <c r="AHU20" s="127"/>
      <c r="AHV20" s="127"/>
      <c r="AHW20" s="127"/>
      <c r="AHX20" s="127"/>
      <c r="AHY20" s="127"/>
      <c r="AHZ20" s="127"/>
      <c r="AIA20" s="127"/>
      <c r="AIB20" s="127"/>
      <c r="AIC20" s="127"/>
      <c r="AID20" s="127"/>
      <c r="AIE20" s="127"/>
      <c r="AIF20" s="127"/>
      <c r="AIG20" s="127"/>
      <c r="AIH20" s="127"/>
      <c r="AII20" s="127"/>
      <c r="AIJ20" s="127"/>
      <c r="AIK20" s="127"/>
      <c r="AIL20" s="127"/>
      <c r="AIM20" s="127"/>
      <c r="AIN20" s="127"/>
      <c r="AIO20" s="127"/>
      <c r="AIP20" s="127"/>
      <c r="AIQ20" s="127"/>
      <c r="AIR20" s="127"/>
      <c r="AIS20" s="127"/>
      <c r="AIT20" s="127"/>
      <c r="AIU20" s="127"/>
      <c r="AIV20" s="127"/>
      <c r="AIW20" s="127"/>
      <c r="AIX20" s="127"/>
      <c r="AIY20" s="127"/>
      <c r="AIZ20" s="127"/>
      <c r="AJA20" s="127"/>
      <c r="AJB20" s="127"/>
      <c r="AJC20" s="127"/>
      <c r="AJD20" s="127"/>
      <c r="AJE20" s="127"/>
      <c r="AJF20" s="127"/>
      <c r="AJG20" s="127"/>
      <c r="AJH20" s="127"/>
      <c r="AJI20" s="127"/>
      <c r="AJJ20" s="127"/>
      <c r="AJK20" s="127"/>
      <c r="AJL20" s="127"/>
      <c r="AJM20" s="127"/>
      <c r="AJN20" s="127"/>
      <c r="AJO20" s="127"/>
      <c r="AJP20" s="127"/>
      <c r="AJQ20" s="127"/>
      <c r="AJR20" s="127"/>
      <c r="AJS20" s="127"/>
      <c r="AJT20" s="127"/>
      <c r="AJU20" s="127"/>
      <c r="AJV20" s="127"/>
      <c r="AJW20" s="127"/>
      <c r="AJX20" s="127"/>
      <c r="AJY20" s="127"/>
      <c r="AJZ20" s="127"/>
      <c r="AKA20" s="127"/>
      <c r="AKB20" s="127"/>
      <c r="AKC20" s="127"/>
      <c r="AKD20" s="127"/>
      <c r="AKE20" s="127"/>
      <c r="AKF20" s="127"/>
      <c r="AKG20" s="127"/>
      <c r="AKH20" s="127"/>
      <c r="AKI20" s="127"/>
      <c r="AKJ20" s="127"/>
      <c r="AKK20" s="127"/>
      <c r="AKL20" s="127"/>
      <c r="AKM20" s="127"/>
      <c r="AKN20" s="127"/>
      <c r="AKO20" s="127"/>
      <c r="AKP20" s="127"/>
      <c r="AKQ20" s="127"/>
      <c r="AKR20" s="127"/>
      <c r="AKS20" s="127"/>
      <c r="AKT20" s="127"/>
      <c r="AKU20" s="127"/>
      <c r="AKV20" s="127"/>
      <c r="AKW20" s="127"/>
    </row>
    <row r="21" spans="1:996" s="128" customFormat="1" ht="15.75" x14ac:dyDescent="0.25">
      <c r="A21" s="55" t="s">
        <v>117</v>
      </c>
      <c r="B21" s="57">
        <f t="shared" si="0"/>
        <v>431.40628677611329</v>
      </c>
      <c r="C21" s="57">
        <v>0</v>
      </c>
      <c r="D21" s="57">
        <v>431.40628677611329</v>
      </c>
      <c r="E21" s="57">
        <v>0</v>
      </c>
      <c r="F21" s="57">
        <v>0</v>
      </c>
      <c r="G21" s="57">
        <v>0</v>
      </c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7"/>
      <c r="IT21" s="127"/>
      <c r="IU21" s="127"/>
      <c r="IV21" s="127"/>
      <c r="IW21" s="127"/>
      <c r="IX21" s="127"/>
      <c r="IY21" s="127"/>
      <c r="IZ21" s="127"/>
      <c r="JA21" s="127"/>
      <c r="JB21" s="127"/>
      <c r="JC21" s="127"/>
      <c r="JD21" s="127"/>
      <c r="JE21" s="127"/>
      <c r="JF21" s="127"/>
      <c r="JG21" s="127"/>
      <c r="JH21" s="127"/>
      <c r="JI21" s="127"/>
      <c r="JJ21" s="127"/>
      <c r="JK21" s="127"/>
      <c r="JL21" s="127"/>
      <c r="JM21" s="127"/>
      <c r="JN21" s="127"/>
      <c r="JO21" s="127"/>
      <c r="JP21" s="127"/>
      <c r="JQ21" s="127"/>
      <c r="JR21" s="127"/>
      <c r="JS21" s="127"/>
      <c r="JT21" s="127"/>
      <c r="JU21" s="127"/>
      <c r="JV21" s="127"/>
      <c r="JW21" s="127"/>
      <c r="JX21" s="127"/>
      <c r="JY21" s="127"/>
      <c r="JZ21" s="127"/>
      <c r="KA21" s="127"/>
      <c r="KB21" s="127"/>
      <c r="KC21" s="127"/>
      <c r="KD21" s="127"/>
      <c r="KE21" s="127"/>
      <c r="KF21" s="127"/>
      <c r="KG21" s="127"/>
      <c r="KH21" s="127"/>
      <c r="KI21" s="127"/>
      <c r="KJ21" s="127"/>
      <c r="KK21" s="127"/>
      <c r="KL21" s="127"/>
      <c r="KM21" s="127"/>
      <c r="KN21" s="127"/>
      <c r="KO21" s="127"/>
      <c r="KP21" s="127"/>
      <c r="KQ21" s="127"/>
      <c r="KR21" s="127"/>
      <c r="KS21" s="127"/>
      <c r="KT21" s="127"/>
      <c r="KU21" s="127"/>
      <c r="KV21" s="127"/>
      <c r="KW21" s="127"/>
      <c r="KX21" s="127"/>
      <c r="KY21" s="127"/>
      <c r="KZ21" s="127"/>
      <c r="LA21" s="127"/>
      <c r="LB21" s="127"/>
      <c r="LC21" s="127"/>
      <c r="LD21" s="127"/>
      <c r="LE21" s="127"/>
      <c r="LF21" s="127"/>
      <c r="LG21" s="127"/>
      <c r="LH21" s="127"/>
      <c r="LI21" s="127"/>
      <c r="LJ21" s="127"/>
      <c r="LK21" s="127"/>
      <c r="LL21" s="127"/>
      <c r="LM21" s="127"/>
      <c r="LN21" s="127"/>
      <c r="LO21" s="127"/>
      <c r="LP21" s="127"/>
      <c r="LQ21" s="127"/>
      <c r="LR21" s="127"/>
      <c r="LS21" s="127"/>
      <c r="LT21" s="127"/>
      <c r="LU21" s="127"/>
      <c r="LV21" s="127"/>
      <c r="LW21" s="127"/>
      <c r="LX21" s="127"/>
      <c r="LY21" s="127"/>
      <c r="LZ21" s="127"/>
      <c r="MA21" s="127"/>
      <c r="MB21" s="127"/>
      <c r="MC21" s="127"/>
      <c r="MD21" s="127"/>
      <c r="ME21" s="127"/>
      <c r="MF21" s="127"/>
      <c r="MG21" s="127"/>
      <c r="MH21" s="127"/>
      <c r="MI21" s="127"/>
      <c r="MJ21" s="127"/>
      <c r="MK21" s="127"/>
      <c r="ML21" s="127"/>
      <c r="MM21" s="127"/>
      <c r="MN21" s="127"/>
      <c r="MO21" s="127"/>
      <c r="MP21" s="127"/>
      <c r="MQ21" s="127"/>
      <c r="MR21" s="127"/>
      <c r="MS21" s="127"/>
      <c r="MT21" s="127"/>
      <c r="MU21" s="127"/>
      <c r="MV21" s="127"/>
      <c r="MW21" s="127"/>
      <c r="MX21" s="127"/>
      <c r="MY21" s="127"/>
      <c r="MZ21" s="127"/>
      <c r="NA21" s="127"/>
      <c r="NB21" s="127"/>
      <c r="NC21" s="127"/>
      <c r="ND21" s="127"/>
      <c r="NE21" s="127"/>
      <c r="NF21" s="127"/>
      <c r="NG21" s="127"/>
      <c r="NH21" s="127"/>
      <c r="NI21" s="127"/>
      <c r="NJ21" s="127"/>
      <c r="NK21" s="127"/>
      <c r="NL21" s="127"/>
      <c r="NM21" s="127"/>
      <c r="NN21" s="127"/>
      <c r="NO21" s="127"/>
      <c r="NP21" s="127"/>
      <c r="NQ21" s="127"/>
      <c r="NR21" s="127"/>
      <c r="NS21" s="127"/>
      <c r="NT21" s="127"/>
      <c r="NU21" s="127"/>
      <c r="NV21" s="127"/>
      <c r="NW21" s="127"/>
      <c r="NX21" s="127"/>
      <c r="NY21" s="127"/>
      <c r="NZ21" s="127"/>
      <c r="OA21" s="127"/>
      <c r="OB21" s="127"/>
      <c r="OC21" s="127"/>
      <c r="OD21" s="127"/>
      <c r="OE21" s="127"/>
      <c r="OF21" s="127"/>
      <c r="OG21" s="127"/>
      <c r="OH21" s="127"/>
      <c r="OI21" s="127"/>
      <c r="OJ21" s="127"/>
      <c r="OK21" s="127"/>
      <c r="OL21" s="127"/>
      <c r="OM21" s="127"/>
      <c r="ON21" s="127"/>
      <c r="OO21" s="127"/>
      <c r="OP21" s="127"/>
      <c r="OQ21" s="127"/>
      <c r="OR21" s="127"/>
      <c r="OS21" s="127"/>
      <c r="OT21" s="127"/>
      <c r="OU21" s="127"/>
      <c r="OV21" s="127"/>
      <c r="OW21" s="127"/>
      <c r="OX21" s="127"/>
      <c r="OY21" s="127"/>
      <c r="OZ21" s="127"/>
      <c r="PA21" s="127"/>
      <c r="PB21" s="127"/>
      <c r="PC21" s="127"/>
      <c r="PD21" s="127"/>
      <c r="PE21" s="127"/>
      <c r="PF21" s="127"/>
      <c r="PG21" s="127"/>
      <c r="PH21" s="127"/>
      <c r="PI21" s="127"/>
      <c r="PJ21" s="127"/>
      <c r="PK21" s="127"/>
      <c r="PL21" s="127"/>
      <c r="PM21" s="127"/>
      <c r="PN21" s="127"/>
      <c r="PO21" s="127"/>
      <c r="PP21" s="127"/>
      <c r="PQ21" s="127"/>
      <c r="PR21" s="127"/>
      <c r="PS21" s="127"/>
      <c r="PT21" s="127"/>
      <c r="PU21" s="127"/>
      <c r="PV21" s="127"/>
      <c r="PW21" s="127"/>
      <c r="PX21" s="127"/>
      <c r="PY21" s="127"/>
      <c r="PZ21" s="127"/>
      <c r="QA21" s="127"/>
      <c r="QB21" s="127"/>
      <c r="QC21" s="127"/>
      <c r="QD21" s="127"/>
      <c r="QE21" s="127"/>
      <c r="QF21" s="127"/>
      <c r="QG21" s="127"/>
      <c r="QH21" s="127"/>
      <c r="QI21" s="127"/>
      <c r="QJ21" s="127"/>
      <c r="QK21" s="127"/>
      <c r="QL21" s="127"/>
      <c r="QM21" s="127"/>
      <c r="QN21" s="127"/>
      <c r="QO21" s="127"/>
      <c r="QP21" s="127"/>
      <c r="QQ21" s="127"/>
      <c r="QR21" s="127"/>
      <c r="QS21" s="127"/>
      <c r="QT21" s="127"/>
      <c r="QU21" s="127"/>
      <c r="QV21" s="127"/>
      <c r="QW21" s="127"/>
      <c r="QX21" s="127"/>
      <c r="QY21" s="127"/>
      <c r="QZ21" s="127"/>
      <c r="RA21" s="127"/>
      <c r="RB21" s="127"/>
      <c r="RC21" s="127"/>
      <c r="RD21" s="127"/>
      <c r="RE21" s="127"/>
      <c r="RF21" s="127"/>
      <c r="RG21" s="127"/>
      <c r="RH21" s="127"/>
      <c r="RI21" s="127"/>
      <c r="RJ21" s="127"/>
      <c r="RK21" s="127"/>
      <c r="RL21" s="127"/>
      <c r="RM21" s="127"/>
      <c r="RN21" s="127"/>
      <c r="RO21" s="127"/>
      <c r="RP21" s="127"/>
      <c r="RQ21" s="127"/>
      <c r="RR21" s="127"/>
      <c r="RS21" s="127"/>
      <c r="RT21" s="127"/>
      <c r="RU21" s="127"/>
      <c r="RV21" s="127"/>
      <c r="RW21" s="127"/>
      <c r="RX21" s="127"/>
      <c r="RY21" s="127"/>
      <c r="RZ21" s="127"/>
      <c r="SA21" s="127"/>
      <c r="SB21" s="127"/>
      <c r="SC21" s="127"/>
      <c r="SD21" s="127"/>
      <c r="SE21" s="127"/>
      <c r="SF21" s="127"/>
      <c r="SG21" s="127"/>
      <c r="SH21" s="127"/>
      <c r="SI21" s="127"/>
      <c r="SJ21" s="127"/>
      <c r="SK21" s="127"/>
      <c r="SL21" s="127"/>
      <c r="SM21" s="127"/>
      <c r="SN21" s="127"/>
      <c r="SO21" s="127"/>
      <c r="SP21" s="127"/>
      <c r="SQ21" s="127"/>
      <c r="SR21" s="127"/>
      <c r="SS21" s="127"/>
      <c r="ST21" s="127"/>
      <c r="SU21" s="127"/>
      <c r="SV21" s="127"/>
      <c r="SW21" s="127"/>
      <c r="SX21" s="127"/>
      <c r="SY21" s="127"/>
      <c r="SZ21" s="127"/>
      <c r="TA21" s="127"/>
      <c r="TB21" s="127"/>
      <c r="TC21" s="127"/>
      <c r="TD21" s="127"/>
      <c r="TE21" s="127"/>
      <c r="TF21" s="127"/>
      <c r="TG21" s="127"/>
      <c r="TH21" s="127"/>
      <c r="TI21" s="127"/>
      <c r="TJ21" s="127"/>
      <c r="TK21" s="127"/>
      <c r="TL21" s="127"/>
      <c r="TM21" s="127"/>
      <c r="TN21" s="127"/>
      <c r="TO21" s="127"/>
      <c r="TP21" s="127"/>
      <c r="TQ21" s="127"/>
      <c r="TR21" s="127"/>
      <c r="TS21" s="127"/>
      <c r="TT21" s="127"/>
      <c r="TU21" s="127"/>
      <c r="TV21" s="127"/>
      <c r="TW21" s="127"/>
      <c r="TX21" s="127"/>
      <c r="TY21" s="127"/>
      <c r="TZ21" s="127"/>
      <c r="UA21" s="127"/>
      <c r="UB21" s="127"/>
      <c r="UC21" s="127"/>
      <c r="UD21" s="127"/>
      <c r="UE21" s="127"/>
      <c r="UF21" s="127"/>
      <c r="UG21" s="127"/>
      <c r="UH21" s="127"/>
      <c r="UI21" s="127"/>
      <c r="UJ21" s="127"/>
      <c r="UK21" s="127"/>
      <c r="UL21" s="127"/>
      <c r="UM21" s="127"/>
      <c r="UN21" s="127"/>
      <c r="UO21" s="127"/>
      <c r="UP21" s="127"/>
      <c r="UQ21" s="127"/>
      <c r="UR21" s="127"/>
      <c r="US21" s="127"/>
      <c r="UT21" s="127"/>
      <c r="UU21" s="127"/>
      <c r="UV21" s="127"/>
      <c r="UW21" s="127"/>
      <c r="UX21" s="127"/>
      <c r="UY21" s="127"/>
      <c r="UZ21" s="127"/>
      <c r="VA21" s="127"/>
      <c r="VB21" s="127"/>
      <c r="VC21" s="127"/>
      <c r="VD21" s="127"/>
      <c r="VE21" s="127"/>
      <c r="VF21" s="127"/>
      <c r="VG21" s="127"/>
      <c r="VH21" s="127"/>
      <c r="VI21" s="127"/>
      <c r="VJ21" s="127"/>
      <c r="VK21" s="127"/>
      <c r="VL21" s="127"/>
      <c r="VM21" s="127"/>
      <c r="VN21" s="127"/>
      <c r="VO21" s="127"/>
      <c r="VP21" s="127"/>
      <c r="VQ21" s="127"/>
      <c r="VR21" s="127"/>
      <c r="VS21" s="127"/>
      <c r="VT21" s="127"/>
      <c r="VU21" s="127"/>
      <c r="VV21" s="127"/>
      <c r="VW21" s="127"/>
      <c r="VX21" s="127"/>
      <c r="VY21" s="127"/>
      <c r="VZ21" s="127"/>
      <c r="WA21" s="127"/>
      <c r="WB21" s="127"/>
      <c r="WC21" s="127"/>
      <c r="WD21" s="127"/>
      <c r="WE21" s="127"/>
      <c r="WF21" s="127"/>
      <c r="WG21" s="127"/>
      <c r="WH21" s="127"/>
      <c r="WI21" s="127"/>
      <c r="WJ21" s="127"/>
      <c r="WK21" s="127"/>
      <c r="WL21" s="127"/>
      <c r="WM21" s="127"/>
      <c r="WN21" s="127"/>
      <c r="WO21" s="127"/>
      <c r="WP21" s="127"/>
      <c r="WQ21" s="127"/>
      <c r="WR21" s="127"/>
      <c r="WS21" s="127"/>
      <c r="WT21" s="127"/>
      <c r="WU21" s="127"/>
      <c r="WV21" s="127"/>
      <c r="WW21" s="127"/>
      <c r="WX21" s="127"/>
      <c r="WY21" s="127"/>
      <c r="WZ21" s="127"/>
      <c r="XA21" s="127"/>
      <c r="XB21" s="127"/>
      <c r="XC21" s="127"/>
      <c r="XD21" s="127"/>
      <c r="XE21" s="127"/>
      <c r="XF21" s="127"/>
      <c r="XG21" s="127"/>
      <c r="XH21" s="127"/>
      <c r="XI21" s="127"/>
      <c r="XJ21" s="127"/>
      <c r="XK21" s="127"/>
      <c r="XL21" s="127"/>
      <c r="XM21" s="127"/>
      <c r="XN21" s="127"/>
      <c r="XO21" s="127"/>
      <c r="XP21" s="127"/>
      <c r="XQ21" s="127"/>
      <c r="XR21" s="127"/>
      <c r="XS21" s="127"/>
      <c r="XT21" s="127"/>
      <c r="XU21" s="127"/>
      <c r="XV21" s="127"/>
      <c r="XW21" s="127"/>
      <c r="XX21" s="127"/>
      <c r="XY21" s="127"/>
      <c r="XZ21" s="127"/>
      <c r="YA21" s="127"/>
      <c r="YB21" s="127"/>
      <c r="YC21" s="127"/>
      <c r="YD21" s="127"/>
      <c r="YE21" s="127"/>
      <c r="YF21" s="127"/>
      <c r="YG21" s="127"/>
      <c r="YH21" s="127"/>
      <c r="YI21" s="127"/>
      <c r="YJ21" s="127"/>
      <c r="YK21" s="127"/>
      <c r="YL21" s="127"/>
      <c r="YM21" s="127"/>
      <c r="YN21" s="127"/>
      <c r="YO21" s="127"/>
      <c r="YP21" s="127"/>
      <c r="YQ21" s="127"/>
      <c r="YR21" s="127"/>
      <c r="YS21" s="127"/>
      <c r="YT21" s="127"/>
      <c r="YU21" s="127"/>
      <c r="YV21" s="127"/>
      <c r="YW21" s="127"/>
      <c r="YX21" s="127"/>
      <c r="YY21" s="127"/>
      <c r="YZ21" s="127"/>
      <c r="ZA21" s="127"/>
      <c r="ZB21" s="127"/>
      <c r="ZC21" s="127"/>
      <c r="ZD21" s="127"/>
      <c r="ZE21" s="127"/>
      <c r="ZF21" s="127"/>
      <c r="ZG21" s="127"/>
      <c r="ZH21" s="127"/>
      <c r="ZI21" s="127"/>
      <c r="ZJ21" s="127"/>
      <c r="ZK21" s="127"/>
      <c r="ZL21" s="127"/>
      <c r="ZM21" s="127"/>
      <c r="ZN21" s="127"/>
      <c r="ZO21" s="127"/>
      <c r="ZP21" s="127"/>
      <c r="ZQ21" s="127"/>
      <c r="ZR21" s="127"/>
      <c r="ZS21" s="127"/>
      <c r="ZT21" s="127"/>
      <c r="ZU21" s="127"/>
      <c r="ZV21" s="127"/>
      <c r="ZW21" s="127"/>
      <c r="ZX21" s="127"/>
      <c r="ZY21" s="127"/>
      <c r="ZZ21" s="127"/>
      <c r="AAA21" s="127"/>
      <c r="AAB21" s="127"/>
      <c r="AAC21" s="127"/>
      <c r="AAD21" s="127"/>
      <c r="AAE21" s="127"/>
      <c r="AAF21" s="127"/>
      <c r="AAG21" s="127"/>
      <c r="AAH21" s="127"/>
      <c r="AAI21" s="127"/>
      <c r="AAJ21" s="127"/>
      <c r="AAK21" s="127"/>
      <c r="AAL21" s="127"/>
      <c r="AAM21" s="127"/>
      <c r="AAN21" s="127"/>
      <c r="AAO21" s="127"/>
      <c r="AAP21" s="127"/>
      <c r="AAQ21" s="127"/>
      <c r="AAR21" s="127"/>
      <c r="AAS21" s="127"/>
      <c r="AAT21" s="127"/>
      <c r="AAU21" s="127"/>
      <c r="AAV21" s="127"/>
      <c r="AAW21" s="127"/>
      <c r="AAX21" s="127"/>
      <c r="AAY21" s="127"/>
      <c r="AAZ21" s="127"/>
      <c r="ABA21" s="127"/>
      <c r="ABB21" s="127"/>
      <c r="ABC21" s="127"/>
      <c r="ABD21" s="127"/>
      <c r="ABE21" s="127"/>
      <c r="ABF21" s="127"/>
      <c r="ABG21" s="127"/>
      <c r="ABH21" s="127"/>
      <c r="ABI21" s="127"/>
      <c r="ABJ21" s="127"/>
      <c r="ABK21" s="127"/>
      <c r="ABL21" s="127"/>
      <c r="ABM21" s="127"/>
      <c r="ABN21" s="127"/>
      <c r="ABO21" s="127"/>
      <c r="ABP21" s="127"/>
      <c r="ABQ21" s="127"/>
      <c r="ABR21" s="127"/>
      <c r="ABS21" s="127"/>
      <c r="ABT21" s="127"/>
      <c r="ABU21" s="127"/>
      <c r="ABV21" s="127"/>
      <c r="ABW21" s="127"/>
      <c r="ABX21" s="127"/>
      <c r="ABY21" s="127"/>
      <c r="ABZ21" s="127"/>
      <c r="ACA21" s="127"/>
      <c r="ACB21" s="127"/>
      <c r="ACC21" s="127"/>
      <c r="ACD21" s="127"/>
      <c r="ACE21" s="127"/>
      <c r="ACF21" s="127"/>
      <c r="ACG21" s="127"/>
      <c r="ACH21" s="127"/>
      <c r="ACI21" s="127"/>
      <c r="ACJ21" s="127"/>
      <c r="ACK21" s="127"/>
      <c r="ACL21" s="127"/>
      <c r="ACM21" s="127"/>
      <c r="ACN21" s="127"/>
      <c r="ACO21" s="127"/>
      <c r="ACP21" s="127"/>
      <c r="ACQ21" s="127"/>
      <c r="ACR21" s="127"/>
      <c r="ACS21" s="127"/>
      <c r="ACT21" s="127"/>
      <c r="ACU21" s="127"/>
      <c r="ACV21" s="127"/>
      <c r="ACW21" s="127"/>
      <c r="ACX21" s="127"/>
      <c r="ACY21" s="127"/>
      <c r="ACZ21" s="127"/>
      <c r="ADA21" s="127"/>
      <c r="ADB21" s="127"/>
      <c r="ADC21" s="127"/>
      <c r="ADD21" s="127"/>
      <c r="ADE21" s="127"/>
      <c r="ADF21" s="127"/>
      <c r="ADG21" s="127"/>
      <c r="ADH21" s="127"/>
      <c r="ADI21" s="127"/>
      <c r="ADJ21" s="127"/>
      <c r="ADK21" s="127"/>
      <c r="ADL21" s="127"/>
      <c r="ADM21" s="127"/>
      <c r="ADN21" s="127"/>
      <c r="ADO21" s="127"/>
      <c r="ADP21" s="127"/>
      <c r="ADQ21" s="127"/>
      <c r="ADR21" s="127"/>
      <c r="ADS21" s="127"/>
      <c r="ADT21" s="127"/>
      <c r="ADU21" s="127"/>
      <c r="ADV21" s="127"/>
      <c r="ADW21" s="127"/>
      <c r="ADX21" s="127"/>
      <c r="ADY21" s="127"/>
      <c r="ADZ21" s="127"/>
      <c r="AEA21" s="127"/>
      <c r="AEB21" s="127"/>
      <c r="AEC21" s="127"/>
      <c r="AED21" s="127"/>
      <c r="AEE21" s="127"/>
      <c r="AEF21" s="127"/>
      <c r="AEG21" s="127"/>
      <c r="AEH21" s="127"/>
      <c r="AEI21" s="127"/>
      <c r="AEJ21" s="127"/>
      <c r="AEK21" s="127"/>
      <c r="AEL21" s="127"/>
      <c r="AEM21" s="127"/>
      <c r="AEN21" s="127"/>
      <c r="AEO21" s="127"/>
      <c r="AEP21" s="127"/>
      <c r="AEQ21" s="127"/>
      <c r="AER21" s="127"/>
      <c r="AES21" s="127"/>
      <c r="AET21" s="127"/>
      <c r="AEU21" s="127"/>
      <c r="AEV21" s="127"/>
      <c r="AEW21" s="127"/>
      <c r="AEX21" s="127"/>
      <c r="AEY21" s="127"/>
      <c r="AEZ21" s="127"/>
      <c r="AFA21" s="127"/>
      <c r="AFB21" s="127"/>
      <c r="AFC21" s="127"/>
      <c r="AFD21" s="127"/>
      <c r="AFE21" s="127"/>
      <c r="AFF21" s="127"/>
      <c r="AFG21" s="127"/>
      <c r="AFH21" s="127"/>
      <c r="AFI21" s="127"/>
      <c r="AFJ21" s="127"/>
      <c r="AFK21" s="127"/>
      <c r="AFL21" s="127"/>
      <c r="AFM21" s="127"/>
      <c r="AFN21" s="127"/>
      <c r="AFO21" s="127"/>
      <c r="AFP21" s="127"/>
      <c r="AFQ21" s="127"/>
      <c r="AFR21" s="127"/>
      <c r="AFS21" s="127"/>
      <c r="AFT21" s="127"/>
      <c r="AFU21" s="127"/>
      <c r="AFV21" s="127"/>
      <c r="AFW21" s="127"/>
      <c r="AFX21" s="127"/>
      <c r="AFY21" s="127"/>
      <c r="AFZ21" s="127"/>
      <c r="AGA21" s="127"/>
      <c r="AGB21" s="127"/>
      <c r="AGC21" s="127"/>
      <c r="AGD21" s="127"/>
      <c r="AGE21" s="127"/>
      <c r="AGF21" s="127"/>
      <c r="AGG21" s="127"/>
      <c r="AGH21" s="127"/>
      <c r="AGI21" s="127"/>
      <c r="AGJ21" s="127"/>
      <c r="AGK21" s="127"/>
      <c r="AGL21" s="127"/>
      <c r="AGM21" s="127"/>
      <c r="AGN21" s="127"/>
      <c r="AGO21" s="127"/>
      <c r="AGP21" s="127"/>
      <c r="AGQ21" s="127"/>
      <c r="AGR21" s="127"/>
      <c r="AGS21" s="127"/>
      <c r="AGT21" s="127"/>
      <c r="AGU21" s="127"/>
      <c r="AGV21" s="127"/>
      <c r="AGW21" s="127"/>
      <c r="AGX21" s="127"/>
      <c r="AGY21" s="127"/>
      <c r="AGZ21" s="127"/>
      <c r="AHA21" s="127"/>
      <c r="AHB21" s="127"/>
      <c r="AHC21" s="127"/>
      <c r="AHD21" s="127"/>
      <c r="AHE21" s="127"/>
      <c r="AHF21" s="127"/>
      <c r="AHG21" s="127"/>
      <c r="AHH21" s="127"/>
      <c r="AHI21" s="127"/>
      <c r="AHJ21" s="127"/>
      <c r="AHK21" s="127"/>
      <c r="AHL21" s="127"/>
      <c r="AHM21" s="127"/>
      <c r="AHN21" s="127"/>
      <c r="AHO21" s="127"/>
      <c r="AHP21" s="127"/>
      <c r="AHQ21" s="127"/>
      <c r="AHR21" s="127"/>
      <c r="AHS21" s="127"/>
      <c r="AHT21" s="127"/>
      <c r="AHU21" s="127"/>
      <c r="AHV21" s="127"/>
      <c r="AHW21" s="127"/>
      <c r="AHX21" s="127"/>
      <c r="AHY21" s="127"/>
      <c r="AHZ21" s="127"/>
      <c r="AIA21" s="127"/>
      <c r="AIB21" s="127"/>
      <c r="AIC21" s="127"/>
      <c r="AID21" s="127"/>
      <c r="AIE21" s="127"/>
      <c r="AIF21" s="127"/>
      <c r="AIG21" s="127"/>
      <c r="AIH21" s="127"/>
      <c r="AII21" s="127"/>
      <c r="AIJ21" s="127"/>
      <c r="AIK21" s="127"/>
      <c r="AIL21" s="127"/>
      <c r="AIM21" s="127"/>
      <c r="AIN21" s="127"/>
      <c r="AIO21" s="127"/>
      <c r="AIP21" s="127"/>
      <c r="AIQ21" s="127"/>
      <c r="AIR21" s="127"/>
      <c r="AIS21" s="127"/>
      <c r="AIT21" s="127"/>
      <c r="AIU21" s="127"/>
      <c r="AIV21" s="127"/>
      <c r="AIW21" s="127"/>
      <c r="AIX21" s="127"/>
      <c r="AIY21" s="127"/>
      <c r="AIZ21" s="127"/>
      <c r="AJA21" s="127"/>
      <c r="AJB21" s="127"/>
      <c r="AJC21" s="127"/>
      <c r="AJD21" s="127"/>
      <c r="AJE21" s="127"/>
      <c r="AJF21" s="127"/>
      <c r="AJG21" s="127"/>
      <c r="AJH21" s="127"/>
      <c r="AJI21" s="127"/>
      <c r="AJJ21" s="127"/>
      <c r="AJK21" s="127"/>
      <c r="AJL21" s="127"/>
      <c r="AJM21" s="127"/>
      <c r="AJN21" s="127"/>
      <c r="AJO21" s="127"/>
      <c r="AJP21" s="127"/>
      <c r="AJQ21" s="127"/>
      <c r="AJR21" s="127"/>
      <c r="AJS21" s="127"/>
      <c r="AJT21" s="127"/>
      <c r="AJU21" s="127"/>
      <c r="AJV21" s="127"/>
      <c r="AJW21" s="127"/>
      <c r="AJX21" s="127"/>
      <c r="AJY21" s="127"/>
      <c r="AJZ21" s="127"/>
      <c r="AKA21" s="127"/>
      <c r="AKB21" s="127"/>
      <c r="AKC21" s="127"/>
      <c r="AKD21" s="127"/>
      <c r="AKE21" s="127"/>
      <c r="AKF21" s="127"/>
      <c r="AKG21" s="127"/>
      <c r="AKH21" s="127"/>
      <c r="AKI21" s="127"/>
      <c r="AKJ21" s="127"/>
      <c r="AKK21" s="127"/>
      <c r="AKL21" s="127"/>
      <c r="AKM21" s="127"/>
      <c r="AKN21" s="127"/>
      <c r="AKO21" s="127"/>
      <c r="AKP21" s="127"/>
      <c r="AKQ21" s="127"/>
      <c r="AKR21" s="127"/>
      <c r="AKS21" s="127"/>
      <c r="AKT21" s="127"/>
      <c r="AKU21" s="127"/>
      <c r="AKV21" s="127"/>
      <c r="AKW21" s="127"/>
    </row>
    <row r="22" spans="1:996" s="128" customFormat="1" ht="15.75" x14ac:dyDescent="0.25">
      <c r="A22" s="55" t="s">
        <v>118</v>
      </c>
      <c r="B22" s="57">
        <f t="shared" si="0"/>
        <v>17583.283976371567</v>
      </c>
      <c r="C22" s="57">
        <v>4721.0072442743531</v>
      </c>
      <c r="D22" s="57">
        <v>5575.8728406500186</v>
      </c>
      <c r="E22" s="57">
        <v>4697.072773234534</v>
      </c>
      <c r="F22" s="57">
        <v>0</v>
      </c>
      <c r="G22" s="57">
        <v>2589.3311182126617</v>
      </c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  <c r="IR22" s="127"/>
      <c r="IS22" s="127"/>
      <c r="IT22" s="127"/>
      <c r="IU22" s="127"/>
      <c r="IV22" s="127"/>
      <c r="IW22" s="127"/>
      <c r="IX22" s="127"/>
      <c r="IY22" s="127"/>
      <c r="IZ22" s="127"/>
      <c r="JA22" s="127"/>
      <c r="JB22" s="127"/>
      <c r="JC22" s="127"/>
      <c r="JD22" s="127"/>
      <c r="JE22" s="127"/>
      <c r="JF22" s="127"/>
      <c r="JG22" s="127"/>
      <c r="JH22" s="127"/>
      <c r="JI22" s="127"/>
      <c r="JJ22" s="127"/>
      <c r="JK22" s="127"/>
      <c r="JL22" s="127"/>
      <c r="JM22" s="127"/>
      <c r="JN22" s="127"/>
      <c r="JO22" s="127"/>
      <c r="JP22" s="127"/>
      <c r="JQ22" s="127"/>
      <c r="JR22" s="127"/>
      <c r="JS22" s="127"/>
      <c r="JT22" s="127"/>
      <c r="JU22" s="127"/>
      <c r="JV22" s="127"/>
      <c r="JW22" s="127"/>
      <c r="JX22" s="127"/>
      <c r="JY22" s="127"/>
      <c r="JZ22" s="127"/>
      <c r="KA22" s="127"/>
      <c r="KB22" s="127"/>
      <c r="KC22" s="127"/>
      <c r="KD22" s="127"/>
      <c r="KE22" s="127"/>
      <c r="KF22" s="127"/>
      <c r="KG22" s="127"/>
      <c r="KH22" s="127"/>
      <c r="KI22" s="127"/>
      <c r="KJ22" s="127"/>
      <c r="KK22" s="127"/>
      <c r="KL22" s="127"/>
      <c r="KM22" s="127"/>
      <c r="KN22" s="127"/>
      <c r="KO22" s="127"/>
      <c r="KP22" s="127"/>
      <c r="KQ22" s="127"/>
      <c r="KR22" s="127"/>
      <c r="KS22" s="127"/>
      <c r="KT22" s="127"/>
      <c r="KU22" s="127"/>
      <c r="KV22" s="127"/>
      <c r="KW22" s="127"/>
      <c r="KX22" s="127"/>
      <c r="KY22" s="127"/>
      <c r="KZ22" s="127"/>
      <c r="LA22" s="127"/>
      <c r="LB22" s="127"/>
      <c r="LC22" s="127"/>
      <c r="LD22" s="127"/>
      <c r="LE22" s="127"/>
      <c r="LF22" s="127"/>
      <c r="LG22" s="127"/>
      <c r="LH22" s="127"/>
      <c r="LI22" s="127"/>
      <c r="LJ22" s="127"/>
      <c r="LK22" s="127"/>
      <c r="LL22" s="127"/>
      <c r="LM22" s="127"/>
      <c r="LN22" s="127"/>
      <c r="LO22" s="127"/>
      <c r="LP22" s="127"/>
      <c r="LQ22" s="127"/>
      <c r="LR22" s="127"/>
      <c r="LS22" s="127"/>
      <c r="LT22" s="127"/>
      <c r="LU22" s="127"/>
      <c r="LV22" s="127"/>
      <c r="LW22" s="127"/>
      <c r="LX22" s="127"/>
      <c r="LY22" s="127"/>
      <c r="LZ22" s="127"/>
      <c r="MA22" s="127"/>
      <c r="MB22" s="127"/>
      <c r="MC22" s="127"/>
      <c r="MD22" s="127"/>
      <c r="ME22" s="127"/>
      <c r="MF22" s="127"/>
      <c r="MG22" s="127"/>
      <c r="MH22" s="127"/>
      <c r="MI22" s="127"/>
      <c r="MJ22" s="127"/>
      <c r="MK22" s="127"/>
      <c r="ML22" s="127"/>
      <c r="MM22" s="127"/>
      <c r="MN22" s="127"/>
      <c r="MO22" s="127"/>
      <c r="MP22" s="127"/>
      <c r="MQ22" s="127"/>
      <c r="MR22" s="127"/>
      <c r="MS22" s="127"/>
      <c r="MT22" s="127"/>
      <c r="MU22" s="127"/>
      <c r="MV22" s="127"/>
      <c r="MW22" s="127"/>
      <c r="MX22" s="127"/>
      <c r="MY22" s="127"/>
      <c r="MZ22" s="127"/>
      <c r="NA22" s="127"/>
      <c r="NB22" s="127"/>
      <c r="NC22" s="127"/>
      <c r="ND22" s="127"/>
      <c r="NE22" s="127"/>
      <c r="NF22" s="127"/>
      <c r="NG22" s="127"/>
      <c r="NH22" s="127"/>
      <c r="NI22" s="127"/>
      <c r="NJ22" s="127"/>
      <c r="NK22" s="127"/>
      <c r="NL22" s="127"/>
      <c r="NM22" s="127"/>
      <c r="NN22" s="127"/>
      <c r="NO22" s="127"/>
      <c r="NP22" s="127"/>
      <c r="NQ22" s="127"/>
      <c r="NR22" s="127"/>
      <c r="NS22" s="127"/>
      <c r="NT22" s="127"/>
      <c r="NU22" s="127"/>
      <c r="NV22" s="127"/>
      <c r="NW22" s="127"/>
      <c r="NX22" s="127"/>
      <c r="NY22" s="127"/>
      <c r="NZ22" s="127"/>
      <c r="OA22" s="127"/>
      <c r="OB22" s="127"/>
      <c r="OC22" s="127"/>
      <c r="OD22" s="127"/>
      <c r="OE22" s="127"/>
      <c r="OF22" s="127"/>
      <c r="OG22" s="127"/>
      <c r="OH22" s="127"/>
      <c r="OI22" s="127"/>
      <c r="OJ22" s="127"/>
      <c r="OK22" s="127"/>
      <c r="OL22" s="127"/>
      <c r="OM22" s="127"/>
      <c r="ON22" s="127"/>
      <c r="OO22" s="127"/>
      <c r="OP22" s="127"/>
      <c r="OQ22" s="127"/>
      <c r="OR22" s="127"/>
      <c r="OS22" s="127"/>
      <c r="OT22" s="127"/>
      <c r="OU22" s="127"/>
      <c r="OV22" s="127"/>
      <c r="OW22" s="127"/>
      <c r="OX22" s="127"/>
      <c r="OY22" s="127"/>
      <c r="OZ22" s="127"/>
      <c r="PA22" s="127"/>
      <c r="PB22" s="127"/>
      <c r="PC22" s="127"/>
      <c r="PD22" s="127"/>
      <c r="PE22" s="127"/>
      <c r="PF22" s="127"/>
      <c r="PG22" s="127"/>
      <c r="PH22" s="127"/>
      <c r="PI22" s="127"/>
      <c r="PJ22" s="127"/>
      <c r="PK22" s="127"/>
      <c r="PL22" s="127"/>
      <c r="PM22" s="127"/>
      <c r="PN22" s="127"/>
      <c r="PO22" s="127"/>
      <c r="PP22" s="127"/>
      <c r="PQ22" s="127"/>
      <c r="PR22" s="127"/>
      <c r="PS22" s="127"/>
      <c r="PT22" s="127"/>
      <c r="PU22" s="127"/>
      <c r="PV22" s="127"/>
      <c r="PW22" s="127"/>
      <c r="PX22" s="127"/>
      <c r="PY22" s="127"/>
      <c r="PZ22" s="127"/>
      <c r="QA22" s="127"/>
      <c r="QB22" s="127"/>
      <c r="QC22" s="127"/>
      <c r="QD22" s="127"/>
      <c r="QE22" s="127"/>
      <c r="QF22" s="127"/>
      <c r="QG22" s="127"/>
      <c r="QH22" s="127"/>
      <c r="QI22" s="127"/>
      <c r="QJ22" s="127"/>
      <c r="QK22" s="127"/>
      <c r="QL22" s="127"/>
      <c r="QM22" s="127"/>
      <c r="QN22" s="127"/>
      <c r="QO22" s="127"/>
      <c r="QP22" s="127"/>
      <c r="QQ22" s="127"/>
      <c r="QR22" s="127"/>
      <c r="QS22" s="127"/>
      <c r="QT22" s="127"/>
      <c r="QU22" s="127"/>
      <c r="QV22" s="127"/>
      <c r="QW22" s="127"/>
      <c r="QX22" s="127"/>
      <c r="QY22" s="127"/>
      <c r="QZ22" s="127"/>
      <c r="RA22" s="127"/>
      <c r="RB22" s="127"/>
      <c r="RC22" s="127"/>
      <c r="RD22" s="127"/>
      <c r="RE22" s="127"/>
      <c r="RF22" s="127"/>
      <c r="RG22" s="127"/>
      <c r="RH22" s="127"/>
      <c r="RI22" s="127"/>
      <c r="RJ22" s="127"/>
      <c r="RK22" s="127"/>
      <c r="RL22" s="127"/>
      <c r="RM22" s="127"/>
      <c r="RN22" s="127"/>
      <c r="RO22" s="127"/>
      <c r="RP22" s="127"/>
      <c r="RQ22" s="127"/>
      <c r="RR22" s="127"/>
      <c r="RS22" s="127"/>
      <c r="RT22" s="127"/>
      <c r="RU22" s="127"/>
      <c r="RV22" s="127"/>
      <c r="RW22" s="127"/>
      <c r="RX22" s="127"/>
      <c r="RY22" s="127"/>
      <c r="RZ22" s="127"/>
      <c r="SA22" s="127"/>
      <c r="SB22" s="127"/>
      <c r="SC22" s="127"/>
      <c r="SD22" s="127"/>
      <c r="SE22" s="127"/>
      <c r="SF22" s="127"/>
      <c r="SG22" s="127"/>
      <c r="SH22" s="127"/>
      <c r="SI22" s="127"/>
      <c r="SJ22" s="127"/>
      <c r="SK22" s="127"/>
      <c r="SL22" s="127"/>
      <c r="SM22" s="127"/>
      <c r="SN22" s="127"/>
      <c r="SO22" s="127"/>
      <c r="SP22" s="127"/>
      <c r="SQ22" s="127"/>
      <c r="SR22" s="127"/>
      <c r="SS22" s="127"/>
      <c r="ST22" s="127"/>
      <c r="SU22" s="127"/>
      <c r="SV22" s="127"/>
      <c r="SW22" s="127"/>
      <c r="SX22" s="127"/>
      <c r="SY22" s="127"/>
      <c r="SZ22" s="127"/>
      <c r="TA22" s="127"/>
      <c r="TB22" s="127"/>
      <c r="TC22" s="127"/>
      <c r="TD22" s="127"/>
      <c r="TE22" s="127"/>
      <c r="TF22" s="127"/>
      <c r="TG22" s="127"/>
      <c r="TH22" s="127"/>
      <c r="TI22" s="127"/>
      <c r="TJ22" s="127"/>
      <c r="TK22" s="127"/>
      <c r="TL22" s="127"/>
      <c r="TM22" s="127"/>
      <c r="TN22" s="127"/>
      <c r="TO22" s="127"/>
      <c r="TP22" s="127"/>
      <c r="TQ22" s="127"/>
      <c r="TR22" s="127"/>
      <c r="TS22" s="127"/>
      <c r="TT22" s="127"/>
      <c r="TU22" s="127"/>
      <c r="TV22" s="127"/>
      <c r="TW22" s="127"/>
      <c r="TX22" s="127"/>
      <c r="TY22" s="127"/>
      <c r="TZ22" s="127"/>
      <c r="UA22" s="127"/>
      <c r="UB22" s="127"/>
      <c r="UC22" s="127"/>
      <c r="UD22" s="127"/>
      <c r="UE22" s="127"/>
      <c r="UF22" s="127"/>
      <c r="UG22" s="127"/>
      <c r="UH22" s="127"/>
      <c r="UI22" s="127"/>
      <c r="UJ22" s="127"/>
      <c r="UK22" s="127"/>
      <c r="UL22" s="127"/>
      <c r="UM22" s="127"/>
      <c r="UN22" s="127"/>
      <c r="UO22" s="127"/>
      <c r="UP22" s="127"/>
      <c r="UQ22" s="127"/>
      <c r="UR22" s="127"/>
      <c r="US22" s="127"/>
      <c r="UT22" s="127"/>
      <c r="UU22" s="127"/>
      <c r="UV22" s="127"/>
      <c r="UW22" s="127"/>
      <c r="UX22" s="127"/>
      <c r="UY22" s="127"/>
      <c r="UZ22" s="127"/>
      <c r="VA22" s="127"/>
      <c r="VB22" s="127"/>
      <c r="VC22" s="127"/>
      <c r="VD22" s="127"/>
      <c r="VE22" s="127"/>
      <c r="VF22" s="127"/>
      <c r="VG22" s="127"/>
      <c r="VH22" s="127"/>
      <c r="VI22" s="127"/>
      <c r="VJ22" s="127"/>
      <c r="VK22" s="127"/>
      <c r="VL22" s="127"/>
      <c r="VM22" s="127"/>
      <c r="VN22" s="127"/>
      <c r="VO22" s="127"/>
      <c r="VP22" s="127"/>
      <c r="VQ22" s="127"/>
      <c r="VR22" s="127"/>
      <c r="VS22" s="127"/>
      <c r="VT22" s="127"/>
      <c r="VU22" s="127"/>
      <c r="VV22" s="127"/>
      <c r="VW22" s="127"/>
      <c r="VX22" s="127"/>
      <c r="VY22" s="127"/>
      <c r="VZ22" s="127"/>
      <c r="WA22" s="127"/>
      <c r="WB22" s="127"/>
      <c r="WC22" s="127"/>
      <c r="WD22" s="127"/>
      <c r="WE22" s="127"/>
      <c r="WF22" s="127"/>
      <c r="WG22" s="127"/>
      <c r="WH22" s="127"/>
      <c r="WI22" s="127"/>
      <c r="WJ22" s="127"/>
      <c r="WK22" s="127"/>
      <c r="WL22" s="127"/>
      <c r="WM22" s="127"/>
      <c r="WN22" s="127"/>
      <c r="WO22" s="127"/>
      <c r="WP22" s="127"/>
      <c r="WQ22" s="127"/>
      <c r="WR22" s="127"/>
      <c r="WS22" s="127"/>
      <c r="WT22" s="127"/>
      <c r="WU22" s="127"/>
      <c r="WV22" s="127"/>
      <c r="WW22" s="127"/>
      <c r="WX22" s="127"/>
      <c r="WY22" s="127"/>
      <c r="WZ22" s="127"/>
      <c r="XA22" s="127"/>
      <c r="XB22" s="127"/>
      <c r="XC22" s="127"/>
      <c r="XD22" s="127"/>
      <c r="XE22" s="127"/>
      <c r="XF22" s="127"/>
      <c r="XG22" s="127"/>
      <c r="XH22" s="127"/>
      <c r="XI22" s="127"/>
      <c r="XJ22" s="127"/>
      <c r="XK22" s="127"/>
      <c r="XL22" s="127"/>
      <c r="XM22" s="127"/>
      <c r="XN22" s="127"/>
      <c r="XO22" s="127"/>
      <c r="XP22" s="127"/>
      <c r="XQ22" s="127"/>
      <c r="XR22" s="127"/>
      <c r="XS22" s="127"/>
      <c r="XT22" s="127"/>
      <c r="XU22" s="127"/>
      <c r="XV22" s="127"/>
      <c r="XW22" s="127"/>
      <c r="XX22" s="127"/>
      <c r="XY22" s="127"/>
      <c r="XZ22" s="127"/>
      <c r="YA22" s="127"/>
      <c r="YB22" s="127"/>
      <c r="YC22" s="127"/>
      <c r="YD22" s="127"/>
      <c r="YE22" s="127"/>
      <c r="YF22" s="127"/>
      <c r="YG22" s="127"/>
      <c r="YH22" s="127"/>
      <c r="YI22" s="127"/>
      <c r="YJ22" s="127"/>
      <c r="YK22" s="127"/>
      <c r="YL22" s="127"/>
      <c r="YM22" s="127"/>
      <c r="YN22" s="127"/>
      <c r="YO22" s="127"/>
      <c r="YP22" s="127"/>
      <c r="YQ22" s="127"/>
      <c r="YR22" s="127"/>
      <c r="YS22" s="127"/>
      <c r="YT22" s="127"/>
      <c r="YU22" s="127"/>
      <c r="YV22" s="127"/>
      <c r="YW22" s="127"/>
      <c r="YX22" s="127"/>
      <c r="YY22" s="127"/>
      <c r="YZ22" s="127"/>
      <c r="ZA22" s="127"/>
      <c r="ZB22" s="127"/>
      <c r="ZC22" s="127"/>
      <c r="ZD22" s="127"/>
      <c r="ZE22" s="127"/>
      <c r="ZF22" s="127"/>
      <c r="ZG22" s="127"/>
      <c r="ZH22" s="127"/>
      <c r="ZI22" s="127"/>
      <c r="ZJ22" s="127"/>
      <c r="ZK22" s="127"/>
      <c r="ZL22" s="127"/>
      <c r="ZM22" s="127"/>
      <c r="ZN22" s="127"/>
      <c r="ZO22" s="127"/>
      <c r="ZP22" s="127"/>
      <c r="ZQ22" s="127"/>
      <c r="ZR22" s="127"/>
      <c r="ZS22" s="127"/>
      <c r="ZT22" s="127"/>
      <c r="ZU22" s="127"/>
      <c r="ZV22" s="127"/>
      <c r="ZW22" s="127"/>
      <c r="ZX22" s="127"/>
      <c r="ZY22" s="127"/>
      <c r="ZZ22" s="127"/>
      <c r="AAA22" s="127"/>
      <c r="AAB22" s="127"/>
      <c r="AAC22" s="127"/>
      <c r="AAD22" s="127"/>
      <c r="AAE22" s="127"/>
      <c r="AAF22" s="127"/>
      <c r="AAG22" s="127"/>
      <c r="AAH22" s="127"/>
      <c r="AAI22" s="127"/>
      <c r="AAJ22" s="127"/>
      <c r="AAK22" s="127"/>
      <c r="AAL22" s="127"/>
      <c r="AAM22" s="127"/>
      <c r="AAN22" s="127"/>
      <c r="AAO22" s="127"/>
      <c r="AAP22" s="127"/>
      <c r="AAQ22" s="127"/>
      <c r="AAR22" s="127"/>
      <c r="AAS22" s="127"/>
      <c r="AAT22" s="127"/>
      <c r="AAU22" s="127"/>
      <c r="AAV22" s="127"/>
      <c r="AAW22" s="127"/>
      <c r="AAX22" s="127"/>
      <c r="AAY22" s="127"/>
      <c r="AAZ22" s="127"/>
      <c r="ABA22" s="127"/>
      <c r="ABB22" s="127"/>
      <c r="ABC22" s="127"/>
      <c r="ABD22" s="127"/>
      <c r="ABE22" s="127"/>
      <c r="ABF22" s="127"/>
      <c r="ABG22" s="127"/>
      <c r="ABH22" s="127"/>
      <c r="ABI22" s="127"/>
      <c r="ABJ22" s="127"/>
      <c r="ABK22" s="127"/>
      <c r="ABL22" s="127"/>
      <c r="ABM22" s="127"/>
      <c r="ABN22" s="127"/>
      <c r="ABO22" s="127"/>
      <c r="ABP22" s="127"/>
      <c r="ABQ22" s="127"/>
      <c r="ABR22" s="127"/>
      <c r="ABS22" s="127"/>
      <c r="ABT22" s="127"/>
      <c r="ABU22" s="127"/>
      <c r="ABV22" s="127"/>
      <c r="ABW22" s="127"/>
      <c r="ABX22" s="127"/>
      <c r="ABY22" s="127"/>
      <c r="ABZ22" s="127"/>
      <c r="ACA22" s="127"/>
      <c r="ACB22" s="127"/>
      <c r="ACC22" s="127"/>
      <c r="ACD22" s="127"/>
      <c r="ACE22" s="127"/>
      <c r="ACF22" s="127"/>
      <c r="ACG22" s="127"/>
      <c r="ACH22" s="127"/>
      <c r="ACI22" s="127"/>
      <c r="ACJ22" s="127"/>
      <c r="ACK22" s="127"/>
      <c r="ACL22" s="127"/>
      <c r="ACM22" s="127"/>
      <c r="ACN22" s="127"/>
      <c r="ACO22" s="127"/>
      <c r="ACP22" s="127"/>
      <c r="ACQ22" s="127"/>
      <c r="ACR22" s="127"/>
      <c r="ACS22" s="127"/>
      <c r="ACT22" s="127"/>
      <c r="ACU22" s="127"/>
      <c r="ACV22" s="127"/>
      <c r="ACW22" s="127"/>
      <c r="ACX22" s="127"/>
      <c r="ACY22" s="127"/>
      <c r="ACZ22" s="127"/>
      <c r="ADA22" s="127"/>
      <c r="ADB22" s="127"/>
      <c r="ADC22" s="127"/>
      <c r="ADD22" s="127"/>
      <c r="ADE22" s="127"/>
      <c r="ADF22" s="127"/>
      <c r="ADG22" s="127"/>
      <c r="ADH22" s="127"/>
      <c r="ADI22" s="127"/>
      <c r="ADJ22" s="127"/>
      <c r="ADK22" s="127"/>
      <c r="ADL22" s="127"/>
      <c r="ADM22" s="127"/>
      <c r="ADN22" s="127"/>
      <c r="ADO22" s="127"/>
      <c r="ADP22" s="127"/>
      <c r="ADQ22" s="127"/>
      <c r="ADR22" s="127"/>
      <c r="ADS22" s="127"/>
      <c r="ADT22" s="127"/>
      <c r="ADU22" s="127"/>
      <c r="ADV22" s="127"/>
      <c r="ADW22" s="127"/>
      <c r="ADX22" s="127"/>
      <c r="ADY22" s="127"/>
      <c r="ADZ22" s="127"/>
      <c r="AEA22" s="127"/>
      <c r="AEB22" s="127"/>
      <c r="AEC22" s="127"/>
      <c r="AED22" s="127"/>
      <c r="AEE22" s="127"/>
      <c r="AEF22" s="127"/>
      <c r="AEG22" s="127"/>
      <c r="AEH22" s="127"/>
      <c r="AEI22" s="127"/>
      <c r="AEJ22" s="127"/>
      <c r="AEK22" s="127"/>
      <c r="AEL22" s="127"/>
      <c r="AEM22" s="127"/>
      <c r="AEN22" s="127"/>
      <c r="AEO22" s="127"/>
      <c r="AEP22" s="127"/>
      <c r="AEQ22" s="127"/>
      <c r="AER22" s="127"/>
      <c r="AES22" s="127"/>
      <c r="AET22" s="127"/>
      <c r="AEU22" s="127"/>
      <c r="AEV22" s="127"/>
      <c r="AEW22" s="127"/>
      <c r="AEX22" s="127"/>
      <c r="AEY22" s="127"/>
      <c r="AEZ22" s="127"/>
      <c r="AFA22" s="127"/>
      <c r="AFB22" s="127"/>
      <c r="AFC22" s="127"/>
      <c r="AFD22" s="127"/>
      <c r="AFE22" s="127"/>
      <c r="AFF22" s="127"/>
      <c r="AFG22" s="127"/>
      <c r="AFH22" s="127"/>
      <c r="AFI22" s="127"/>
      <c r="AFJ22" s="127"/>
      <c r="AFK22" s="127"/>
      <c r="AFL22" s="127"/>
      <c r="AFM22" s="127"/>
      <c r="AFN22" s="127"/>
      <c r="AFO22" s="127"/>
      <c r="AFP22" s="127"/>
      <c r="AFQ22" s="127"/>
      <c r="AFR22" s="127"/>
      <c r="AFS22" s="127"/>
      <c r="AFT22" s="127"/>
      <c r="AFU22" s="127"/>
      <c r="AFV22" s="127"/>
      <c r="AFW22" s="127"/>
      <c r="AFX22" s="127"/>
      <c r="AFY22" s="127"/>
      <c r="AFZ22" s="127"/>
      <c r="AGA22" s="127"/>
      <c r="AGB22" s="127"/>
      <c r="AGC22" s="127"/>
      <c r="AGD22" s="127"/>
      <c r="AGE22" s="127"/>
      <c r="AGF22" s="127"/>
      <c r="AGG22" s="127"/>
      <c r="AGH22" s="127"/>
      <c r="AGI22" s="127"/>
      <c r="AGJ22" s="127"/>
      <c r="AGK22" s="127"/>
      <c r="AGL22" s="127"/>
      <c r="AGM22" s="127"/>
      <c r="AGN22" s="127"/>
      <c r="AGO22" s="127"/>
      <c r="AGP22" s="127"/>
      <c r="AGQ22" s="127"/>
      <c r="AGR22" s="127"/>
      <c r="AGS22" s="127"/>
      <c r="AGT22" s="127"/>
      <c r="AGU22" s="127"/>
      <c r="AGV22" s="127"/>
      <c r="AGW22" s="127"/>
      <c r="AGX22" s="127"/>
      <c r="AGY22" s="127"/>
      <c r="AGZ22" s="127"/>
      <c r="AHA22" s="127"/>
      <c r="AHB22" s="127"/>
      <c r="AHC22" s="127"/>
      <c r="AHD22" s="127"/>
      <c r="AHE22" s="127"/>
      <c r="AHF22" s="127"/>
      <c r="AHG22" s="127"/>
      <c r="AHH22" s="127"/>
      <c r="AHI22" s="127"/>
      <c r="AHJ22" s="127"/>
      <c r="AHK22" s="127"/>
      <c r="AHL22" s="127"/>
      <c r="AHM22" s="127"/>
      <c r="AHN22" s="127"/>
      <c r="AHO22" s="127"/>
      <c r="AHP22" s="127"/>
      <c r="AHQ22" s="127"/>
      <c r="AHR22" s="127"/>
      <c r="AHS22" s="127"/>
      <c r="AHT22" s="127"/>
      <c r="AHU22" s="127"/>
      <c r="AHV22" s="127"/>
      <c r="AHW22" s="127"/>
      <c r="AHX22" s="127"/>
      <c r="AHY22" s="127"/>
      <c r="AHZ22" s="127"/>
      <c r="AIA22" s="127"/>
      <c r="AIB22" s="127"/>
      <c r="AIC22" s="127"/>
      <c r="AID22" s="127"/>
      <c r="AIE22" s="127"/>
      <c r="AIF22" s="127"/>
      <c r="AIG22" s="127"/>
      <c r="AIH22" s="127"/>
      <c r="AII22" s="127"/>
      <c r="AIJ22" s="127"/>
      <c r="AIK22" s="127"/>
      <c r="AIL22" s="127"/>
      <c r="AIM22" s="127"/>
      <c r="AIN22" s="127"/>
      <c r="AIO22" s="127"/>
      <c r="AIP22" s="127"/>
      <c r="AIQ22" s="127"/>
      <c r="AIR22" s="127"/>
      <c r="AIS22" s="127"/>
      <c r="AIT22" s="127"/>
      <c r="AIU22" s="127"/>
      <c r="AIV22" s="127"/>
      <c r="AIW22" s="127"/>
      <c r="AIX22" s="127"/>
      <c r="AIY22" s="127"/>
      <c r="AIZ22" s="127"/>
      <c r="AJA22" s="127"/>
      <c r="AJB22" s="127"/>
      <c r="AJC22" s="127"/>
      <c r="AJD22" s="127"/>
      <c r="AJE22" s="127"/>
      <c r="AJF22" s="127"/>
      <c r="AJG22" s="127"/>
      <c r="AJH22" s="127"/>
      <c r="AJI22" s="127"/>
      <c r="AJJ22" s="127"/>
      <c r="AJK22" s="127"/>
      <c r="AJL22" s="127"/>
      <c r="AJM22" s="127"/>
      <c r="AJN22" s="127"/>
      <c r="AJO22" s="127"/>
      <c r="AJP22" s="127"/>
      <c r="AJQ22" s="127"/>
      <c r="AJR22" s="127"/>
      <c r="AJS22" s="127"/>
      <c r="AJT22" s="127"/>
      <c r="AJU22" s="127"/>
      <c r="AJV22" s="127"/>
      <c r="AJW22" s="127"/>
      <c r="AJX22" s="127"/>
      <c r="AJY22" s="127"/>
      <c r="AJZ22" s="127"/>
      <c r="AKA22" s="127"/>
      <c r="AKB22" s="127"/>
      <c r="AKC22" s="127"/>
      <c r="AKD22" s="127"/>
      <c r="AKE22" s="127"/>
      <c r="AKF22" s="127"/>
      <c r="AKG22" s="127"/>
      <c r="AKH22" s="127"/>
      <c r="AKI22" s="127"/>
      <c r="AKJ22" s="127"/>
      <c r="AKK22" s="127"/>
      <c r="AKL22" s="127"/>
      <c r="AKM22" s="127"/>
      <c r="AKN22" s="127"/>
      <c r="AKO22" s="127"/>
      <c r="AKP22" s="127"/>
      <c r="AKQ22" s="127"/>
      <c r="AKR22" s="127"/>
      <c r="AKS22" s="127"/>
      <c r="AKT22" s="127"/>
      <c r="AKU22" s="127"/>
      <c r="AKV22" s="127"/>
      <c r="AKW22" s="127"/>
    </row>
    <row r="23" spans="1:996" s="128" customFormat="1" ht="15.75" x14ac:dyDescent="0.25">
      <c r="A23" s="55" t="s">
        <v>70</v>
      </c>
      <c r="B23" s="57">
        <f t="shared" si="0"/>
        <v>343.39499109815949</v>
      </c>
      <c r="C23" s="57">
        <v>0</v>
      </c>
      <c r="D23" s="57">
        <v>343.39499109815949</v>
      </c>
      <c r="E23" s="57">
        <v>0</v>
      </c>
      <c r="F23" s="57">
        <v>0</v>
      </c>
      <c r="G23" s="57">
        <v>0</v>
      </c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  <c r="IR23" s="127"/>
      <c r="IS23" s="127"/>
      <c r="IT23" s="127"/>
      <c r="IU23" s="127"/>
      <c r="IV23" s="127"/>
      <c r="IW23" s="127"/>
      <c r="IX23" s="127"/>
      <c r="IY23" s="127"/>
      <c r="IZ23" s="127"/>
      <c r="JA23" s="127"/>
      <c r="JB23" s="127"/>
      <c r="JC23" s="127"/>
      <c r="JD23" s="127"/>
      <c r="JE23" s="127"/>
      <c r="JF23" s="127"/>
      <c r="JG23" s="127"/>
      <c r="JH23" s="127"/>
      <c r="JI23" s="127"/>
      <c r="JJ23" s="127"/>
      <c r="JK23" s="127"/>
      <c r="JL23" s="127"/>
      <c r="JM23" s="127"/>
      <c r="JN23" s="127"/>
      <c r="JO23" s="127"/>
      <c r="JP23" s="127"/>
      <c r="JQ23" s="127"/>
      <c r="JR23" s="127"/>
      <c r="JS23" s="127"/>
      <c r="JT23" s="127"/>
      <c r="JU23" s="127"/>
      <c r="JV23" s="127"/>
      <c r="JW23" s="127"/>
      <c r="JX23" s="127"/>
      <c r="JY23" s="127"/>
      <c r="JZ23" s="127"/>
      <c r="KA23" s="127"/>
      <c r="KB23" s="127"/>
      <c r="KC23" s="127"/>
      <c r="KD23" s="127"/>
      <c r="KE23" s="127"/>
      <c r="KF23" s="127"/>
      <c r="KG23" s="127"/>
      <c r="KH23" s="127"/>
      <c r="KI23" s="127"/>
      <c r="KJ23" s="127"/>
      <c r="KK23" s="127"/>
      <c r="KL23" s="127"/>
      <c r="KM23" s="127"/>
      <c r="KN23" s="127"/>
      <c r="KO23" s="127"/>
      <c r="KP23" s="127"/>
      <c r="KQ23" s="127"/>
      <c r="KR23" s="127"/>
      <c r="KS23" s="127"/>
      <c r="KT23" s="127"/>
      <c r="KU23" s="127"/>
      <c r="KV23" s="127"/>
      <c r="KW23" s="127"/>
      <c r="KX23" s="127"/>
      <c r="KY23" s="127"/>
      <c r="KZ23" s="127"/>
      <c r="LA23" s="127"/>
      <c r="LB23" s="127"/>
      <c r="LC23" s="127"/>
      <c r="LD23" s="127"/>
      <c r="LE23" s="127"/>
      <c r="LF23" s="127"/>
      <c r="LG23" s="127"/>
      <c r="LH23" s="127"/>
      <c r="LI23" s="127"/>
      <c r="LJ23" s="127"/>
      <c r="LK23" s="127"/>
      <c r="LL23" s="127"/>
      <c r="LM23" s="127"/>
      <c r="LN23" s="127"/>
      <c r="LO23" s="127"/>
      <c r="LP23" s="127"/>
      <c r="LQ23" s="127"/>
      <c r="LR23" s="127"/>
      <c r="LS23" s="127"/>
      <c r="LT23" s="127"/>
      <c r="LU23" s="127"/>
      <c r="LV23" s="127"/>
      <c r="LW23" s="127"/>
      <c r="LX23" s="127"/>
      <c r="LY23" s="127"/>
      <c r="LZ23" s="127"/>
      <c r="MA23" s="127"/>
      <c r="MB23" s="127"/>
      <c r="MC23" s="127"/>
      <c r="MD23" s="127"/>
      <c r="ME23" s="127"/>
      <c r="MF23" s="127"/>
      <c r="MG23" s="127"/>
      <c r="MH23" s="127"/>
      <c r="MI23" s="127"/>
      <c r="MJ23" s="127"/>
      <c r="MK23" s="127"/>
      <c r="ML23" s="127"/>
      <c r="MM23" s="127"/>
      <c r="MN23" s="127"/>
      <c r="MO23" s="127"/>
      <c r="MP23" s="127"/>
      <c r="MQ23" s="127"/>
      <c r="MR23" s="127"/>
      <c r="MS23" s="127"/>
      <c r="MT23" s="127"/>
      <c r="MU23" s="127"/>
      <c r="MV23" s="127"/>
      <c r="MW23" s="127"/>
      <c r="MX23" s="127"/>
      <c r="MY23" s="127"/>
      <c r="MZ23" s="127"/>
      <c r="NA23" s="127"/>
      <c r="NB23" s="127"/>
      <c r="NC23" s="127"/>
      <c r="ND23" s="127"/>
      <c r="NE23" s="127"/>
      <c r="NF23" s="127"/>
      <c r="NG23" s="127"/>
      <c r="NH23" s="127"/>
      <c r="NI23" s="127"/>
      <c r="NJ23" s="127"/>
      <c r="NK23" s="127"/>
      <c r="NL23" s="127"/>
      <c r="NM23" s="127"/>
      <c r="NN23" s="127"/>
      <c r="NO23" s="127"/>
      <c r="NP23" s="127"/>
      <c r="NQ23" s="127"/>
      <c r="NR23" s="127"/>
      <c r="NS23" s="127"/>
      <c r="NT23" s="127"/>
      <c r="NU23" s="127"/>
      <c r="NV23" s="127"/>
      <c r="NW23" s="127"/>
      <c r="NX23" s="127"/>
      <c r="NY23" s="127"/>
      <c r="NZ23" s="127"/>
      <c r="OA23" s="127"/>
      <c r="OB23" s="127"/>
      <c r="OC23" s="127"/>
      <c r="OD23" s="127"/>
      <c r="OE23" s="127"/>
      <c r="OF23" s="127"/>
      <c r="OG23" s="127"/>
      <c r="OH23" s="127"/>
      <c r="OI23" s="127"/>
      <c r="OJ23" s="127"/>
      <c r="OK23" s="127"/>
      <c r="OL23" s="127"/>
      <c r="OM23" s="127"/>
      <c r="ON23" s="127"/>
      <c r="OO23" s="127"/>
      <c r="OP23" s="127"/>
      <c r="OQ23" s="127"/>
      <c r="OR23" s="127"/>
      <c r="OS23" s="127"/>
      <c r="OT23" s="127"/>
      <c r="OU23" s="127"/>
      <c r="OV23" s="127"/>
      <c r="OW23" s="127"/>
      <c r="OX23" s="127"/>
      <c r="OY23" s="127"/>
      <c r="OZ23" s="127"/>
      <c r="PA23" s="127"/>
      <c r="PB23" s="127"/>
      <c r="PC23" s="127"/>
      <c r="PD23" s="127"/>
      <c r="PE23" s="127"/>
      <c r="PF23" s="127"/>
      <c r="PG23" s="127"/>
      <c r="PH23" s="127"/>
      <c r="PI23" s="127"/>
      <c r="PJ23" s="127"/>
      <c r="PK23" s="127"/>
      <c r="PL23" s="127"/>
      <c r="PM23" s="127"/>
      <c r="PN23" s="127"/>
      <c r="PO23" s="127"/>
      <c r="PP23" s="127"/>
      <c r="PQ23" s="127"/>
      <c r="PR23" s="127"/>
      <c r="PS23" s="127"/>
      <c r="PT23" s="127"/>
      <c r="PU23" s="127"/>
      <c r="PV23" s="127"/>
      <c r="PW23" s="127"/>
      <c r="PX23" s="127"/>
      <c r="PY23" s="127"/>
      <c r="PZ23" s="127"/>
      <c r="QA23" s="127"/>
      <c r="QB23" s="127"/>
      <c r="QC23" s="127"/>
      <c r="QD23" s="127"/>
      <c r="QE23" s="127"/>
      <c r="QF23" s="127"/>
      <c r="QG23" s="127"/>
      <c r="QH23" s="127"/>
      <c r="QI23" s="127"/>
      <c r="QJ23" s="127"/>
      <c r="QK23" s="127"/>
      <c r="QL23" s="127"/>
      <c r="QM23" s="127"/>
      <c r="QN23" s="127"/>
      <c r="QO23" s="127"/>
      <c r="QP23" s="127"/>
      <c r="QQ23" s="127"/>
      <c r="QR23" s="127"/>
      <c r="QS23" s="127"/>
      <c r="QT23" s="127"/>
      <c r="QU23" s="127"/>
      <c r="QV23" s="127"/>
      <c r="QW23" s="127"/>
      <c r="QX23" s="127"/>
      <c r="QY23" s="127"/>
      <c r="QZ23" s="127"/>
      <c r="RA23" s="127"/>
      <c r="RB23" s="127"/>
      <c r="RC23" s="127"/>
      <c r="RD23" s="127"/>
      <c r="RE23" s="127"/>
      <c r="RF23" s="127"/>
      <c r="RG23" s="127"/>
      <c r="RH23" s="127"/>
      <c r="RI23" s="127"/>
      <c r="RJ23" s="127"/>
      <c r="RK23" s="127"/>
      <c r="RL23" s="127"/>
      <c r="RM23" s="127"/>
      <c r="RN23" s="127"/>
      <c r="RO23" s="127"/>
      <c r="RP23" s="127"/>
      <c r="RQ23" s="127"/>
      <c r="RR23" s="127"/>
      <c r="RS23" s="127"/>
      <c r="RT23" s="127"/>
      <c r="RU23" s="127"/>
      <c r="RV23" s="127"/>
      <c r="RW23" s="127"/>
      <c r="RX23" s="127"/>
      <c r="RY23" s="127"/>
      <c r="RZ23" s="127"/>
      <c r="SA23" s="127"/>
      <c r="SB23" s="127"/>
      <c r="SC23" s="127"/>
      <c r="SD23" s="127"/>
      <c r="SE23" s="127"/>
      <c r="SF23" s="127"/>
      <c r="SG23" s="127"/>
      <c r="SH23" s="127"/>
      <c r="SI23" s="127"/>
      <c r="SJ23" s="127"/>
      <c r="SK23" s="127"/>
      <c r="SL23" s="127"/>
      <c r="SM23" s="127"/>
      <c r="SN23" s="127"/>
      <c r="SO23" s="127"/>
      <c r="SP23" s="127"/>
      <c r="SQ23" s="127"/>
      <c r="SR23" s="127"/>
      <c r="SS23" s="127"/>
      <c r="ST23" s="127"/>
      <c r="SU23" s="127"/>
      <c r="SV23" s="127"/>
      <c r="SW23" s="127"/>
      <c r="SX23" s="127"/>
      <c r="SY23" s="127"/>
      <c r="SZ23" s="127"/>
      <c r="TA23" s="127"/>
      <c r="TB23" s="127"/>
      <c r="TC23" s="127"/>
      <c r="TD23" s="127"/>
      <c r="TE23" s="127"/>
      <c r="TF23" s="127"/>
      <c r="TG23" s="127"/>
      <c r="TH23" s="127"/>
      <c r="TI23" s="127"/>
      <c r="TJ23" s="127"/>
      <c r="TK23" s="127"/>
      <c r="TL23" s="127"/>
      <c r="TM23" s="127"/>
      <c r="TN23" s="127"/>
      <c r="TO23" s="127"/>
      <c r="TP23" s="127"/>
      <c r="TQ23" s="127"/>
      <c r="TR23" s="127"/>
      <c r="TS23" s="127"/>
      <c r="TT23" s="127"/>
      <c r="TU23" s="127"/>
      <c r="TV23" s="127"/>
      <c r="TW23" s="127"/>
      <c r="TX23" s="127"/>
      <c r="TY23" s="127"/>
      <c r="TZ23" s="127"/>
      <c r="UA23" s="127"/>
      <c r="UB23" s="127"/>
      <c r="UC23" s="127"/>
      <c r="UD23" s="127"/>
      <c r="UE23" s="127"/>
      <c r="UF23" s="127"/>
      <c r="UG23" s="127"/>
      <c r="UH23" s="127"/>
      <c r="UI23" s="127"/>
      <c r="UJ23" s="127"/>
      <c r="UK23" s="127"/>
      <c r="UL23" s="127"/>
      <c r="UM23" s="127"/>
      <c r="UN23" s="127"/>
      <c r="UO23" s="127"/>
      <c r="UP23" s="127"/>
      <c r="UQ23" s="127"/>
      <c r="UR23" s="127"/>
      <c r="US23" s="127"/>
      <c r="UT23" s="127"/>
      <c r="UU23" s="127"/>
      <c r="UV23" s="127"/>
      <c r="UW23" s="127"/>
      <c r="UX23" s="127"/>
      <c r="UY23" s="127"/>
      <c r="UZ23" s="127"/>
      <c r="VA23" s="127"/>
      <c r="VB23" s="127"/>
      <c r="VC23" s="127"/>
      <c r="VD23" s="127"/>
      <c r="VE23" s="127"/>
      <c r="VF23" s="127"/>
      <c r="VG23" s="127"/>
      <c r="VH23" s="127"/>
      <c r="VI23" s="127"/>
      <c r="VJ23" s="127"/>
      <c r="VK23" s="127"/>
      <c r="VL23" s="127"/>
      <c r="VM23" s="127"/>
      <c r="VN23" s="127"/>
      <c r="VO23" s="127"/>
      <c r="VP23" s="127"/>
      <c r="VQ23" s="127"/>
      <c r="VR23" s="127"/>
      <c r="VS23" s="127"/>
      <c r="VT23" s="127"/>
      <c r="VU23" s="127"/>
      <c r="VV23" s="127"/>
      <c r="VW23" s="127"/>
      <c r="VX23" s="127"/>
      <c r="VY23" s="127"/>
      <c r="VZ23" s="127"/>
      <c r="WA23" s="127"/>
      <c r="WB23" s="127"/>
      <c r="WC23" s="127"/>
      <c r="WD23" s="127"/>
      <c r="WE23" s="127"/>
      <c r="WF23" s="127"/>
      <c r="WG23" s="127"/>
      <c r="WH23" s="127"/>
      <c r="WI23" s="127"/>
      <c r="WJ23" s="127"/>
      <c r="WK23" s="127"/>
      <c r="WL23" s="127"/>
      <c r="WM23" s="127"/>
      <c r="WN23" s="127"/>
      <c r="WO23" s="127"/>
      <c r="WP23" s="127"/>
      <c r="WQ23" s="127"/>
      <c r="WR23" s="127"/>
      <c r="WS23" s="127"/>
      <c r="WT23" s="127"/>
      <c r="WU23" s="127"/>
      <c r="WV23" s="127"/>
      <c r="WW23" s="127"/>
      <c r="WX23" s="127"/>
      <c r="WY23" s="127"/>
      <c r="WZ23" s="127"/>
      <c r="XA23" s="127"/>
      <c r="XB23" s="127"/>
      <c r="XC23" s="127"/>
      <c r="XD23" s="127"/>
      <c r="XE23" s="127"/>
      <c r="XF23" s="127"/>
      <c r="XG23" s="127"/>
      <c r="XH23" s="127"/>
      <c r="XI23" s="127"/>
      <c r="XJ23" s="127"/>
      <c r="XK23" s="127"/>
      <c r="XL23" s="127"/>
      <c r="XM23" s="127"/>
      <c r="XN23" s="127"/>
      <c r="XO23" s="127"/>
      <c r="XP23" s="127"/>
      <c r="XQ23" s="127"/>
      <c r="XR23" s="127"/>
      <c r="XS23" s="127"/>
      <c r="XT23" s="127"/>
      <c r="XU23" s="127"/>
      <c r="XV23" s="127"/>
      <c r="XW23" s="127"/>
      <c r="XX23" s="127"/>
      <c r="XY23" s="127"/>
      <c r="XZ23" s="127"/>
      <c r="YA23" s="127"/>
      <c r="YB23" s="127"/>
      <c r="YC23" s="127"/>
      <c r="YD23" s="127"/>
      <c r="YE23" s="127"/>
      <c r="YF23" s="127"/>
      <c r="YG23" s="127"/>
      <c r="YH23" s="127"/>
      <c r="YI23" s="127"/>
      <c r="YJ23" s="127"/>
      <c r="YK23" s="127"/>
      <c r="YL23" s="127"/>
      <c r="YM23" s="127"/>
      <c r="YN23" s="127"/>
      <c r="YO23" s="127"/>
      <c r="YP23" s="127"/>
      <c r="YQ23" s="127"/>
      <c r="YR23" s="127"/>
      <c r="YS23" s="127"/>
      <c r="YT23" s="127"/>
      <c r="YU23" s="127"/>
      <c r="YV23" s="127"/>
      <c r="YW23" s="127"/>
      <c r="YX23" s="127"/>
      <c r="YY23" s="127"/>
      <c r="YZ23" s="127"/>
      <c r="ZA23" s="127"/>
      <c r="ZB23" s="127"/>
      <c r="ZC23" s="127"/>
      <c r="ZD23" s="127"/>
      <c r="ZE23" s="127"/>
      <c r="ZF23" s="127"/>
      <c r="ZG23" s="127"/>
      <c r="ZH23" s="127"/>
      <c r="ZI23" s="127"/>
      <c r="ZJ23" s="127"/>
      <c r="ZK23" s="127"/>
      <c r="ZL23" s="127"/>
      <c r="ZM23" s="127"/>
      <c r="ZN23" s="127"/>
      <c r="ZO23" s="127"/>
      <c r="ZP23" s="127"/>
      <c r="ZQ23" s="127"/>
      <c r="ZR23" s="127"/>
      <c r="ZS23" s="127"/>
      <c r="ZT23" s="127"/>
      <c r="ZU23" s="127"/>
      <c r="ZV23" s="127"/>
      <c r="ZW23" s="127"/>
      <c r="ZX23" s="127"/>
      <c r="ZY23" s="127"/>
      <c r="ZZ23" s="127"/>
      <c r="AAA23" s="127"/>
      <c r="AAB23" s="127"/>
      <c r="AAC23" s="127"/>
      <c r="AAD23" s="127"/>
      <c r="AAE23" s="127"/>
      <c r="AAF23" s="127"/>
      <c r="AAG23" s="127"/>
      <c r="AAH23" s="127"/>
      <c r="AAI23" s="127"/>
      <c r="AAJ23" s="127"/>
      <c r="AAK23" s="127"/>
      <c r="AAL23" s="127"/>
      <c r="AAM23" s="127"/>
      <c r="AAN23" s="127"/>
      <c r="AAO23" s="127"/>
      <c r="AAP23" s="127"/>
      <c r="AAQ23" s="127"/>
      <c r="AAR23" s="127"/>
      <c r="AAS23" s="127"/>
      <c r="AAT23" s="127"/>
      <c r="AAU23" s="127"/>
      <c r="AAV23" s="127"/>
      <c r="AAW23" s="127"/>
      <c r="AAX23" s="127"/>
      <c r="AAY23" s="127"/>
      <c r="AAZ23" s="127"/>
      <c r="ABA23" s="127"/>
      <c r="ABB23" s="127"/>
      <c r="ABC23" s="127"/>
      <c r="ABD23" s="127"/>
      <c r="ABE23" s="127"/>
      <c r="ABF23" s="127"/>
      <c r="ABG23" s="127"/>
      <c r="ABH23" s="127"/>
      <c r="ABI23" s="127"/>
      <c r="ABJ23" s="127"/>
      <c r="ABK23" s="127"/>
      <c r="ABL23" s="127"/>
      <c r="ABM23" s="127"/>
      <c r="ABN23" s="127"/>
      <c r="ABO23" s="127"/>
      <c r="ABP23" s="127"/>
      <c r="ABQ23" s="127"/>
      <c r="ABR23" s="127"/>
      <c r="ABS23" s="127"/>
      <c r="ABT23" s="127"/>
      <c r="ABU23" s="127"/>
      <c r="ABV23" s="127"/>
      <c r="ABW23" s="127"/>
      <c r="ABX23" s="127"/>
      <c r="ABY23" s="127"/>
      <c r="ABZ23" s="127"/>
      <c r="ACA23" s="127"/>
      <c r="ACB23" s="127"/>
      <c r="ACC23" s="127"/>
      <c r="ACD23" s="127"/>
      <c r="ACE23" s="127"/>
      <c r="ACF23" s="127"/>
      <c r="ACG23" s="127"/>
      <c r="ACH23" s="127"/>
      <c r="ACI23" s="127"/>
      <c r="ACJ23" s="127"/>
      <c r="ACK23" s="127"/>
      <c r="ACL23" s="127"/>
      <c r="ACM23" s="127"/>
      <c r="ACN23" s="127"/>
      <c r="ACO23" s="127"/>
      <c r="ACP23" s="127"/>
      <c r="ACQ23" s="127"/>
      <c r="ACR23" s="127"/>
      <c r="ACS23" s="127"/>
      <c r="ACT23" s="127"/>
      <c r="ACU23" s="127"/>
      <c r="ACV23" s="127"/>
      <c r="ACW23" s="127"/>
      <c r="ACX23" s="127"/>
      <c r="ACY23" s="127"/>
      <c r="ACZ23" s="127"/>
      <c r="ADA23" s="127"/>
      <c r="ADB23" s="127"/>
      <c r="ADC23" s="127"/>
      <c r="ADD23" s="127"/>
      <c r="ADE23" s="127"/>
      <c r="ADF23" s="127"/>
      <c r="ADG23" s="127"/>
      <c r="ADH23" s="127"/>
      <c r="ADI23" s="127"/>
      <c r="ADJ23" s="127"/>
      <c r="ADK23" s="127"/>
      <c r="ADL23" s="127"/>
      <c r="ADM23" s="127"/>
      <c r="ADN23" s="127"/>
      <c r="ADO23" s="127"/>
      <c r="ADP23" s="127"/>
      <c r="ADQ23" s="127"/>
      <c r="ADR23" s="127"/>
      <c r="ADS23" s="127"/>
      <c r="ADT23" s="127"/>
      <c r="ADU23" s="127"/>
      <c r="ADV23" s="127"/>
      <c r="ADW23" s="127"/>
      <c r="ADX23" s="127"/>
      <c r="ADY23" s="127"/>
      <c r="ADZ23" s="127"/>
      <c r="AEA23" s="127"/>
      <c r="AEB23" s="127"/>
      <c r="AEC23" s="127"/>
      <c r="AED23" s="127"/>
      <c r="AEE23" s="127"/>
      <c r="AEF23" s="127"/>
      <c r="AEG23" s="127"/>
      <c r="AEH23" s="127"/>
      <c r="AEI23" s="127"/>
      <c r="AEJ23" s="127"/>
      <c r="AEK23" s="127"/>
      <c r="AEL23" s="127"/>
      <c r="AEM23" s="127"/>
      <c r="AEN23" s="127"/>
      <c r="AEO23" s="127"/>
      <c r="AEP23" s="127"/>
      <c r="AEQ23" s="127"/>
      <c r="AER23" s="127"/>
      <c r="AES23" s="127"/>
      <c r="AET23" s="127"/>
      <c r="AEU23" s="127"/>
      <c r="AEV23" s="127"/>
      <c r="AEW23" s="127"/>
      <c r="AEX23" s="127"/>
      <c r="AEY23" s="127"/>
      <c r="AEZ23" s="127"/>
      <c r="AFA23" s="127"/>
      <c r="AFB23" s="127"/>
      <c r="AFC23" s="127"/>
      <c r="AFD23" s="127"/>
      <c r="AFE23" s="127"/>
      <c r="AFF23" s="127"/>
      <c r="AFG23" s="127"/>
      <c r="AFH23" s="127"/>
      <c r="AFI23" s="127"/>
      <c r="AFJ23" s="127"/>
      <c r="AFK23" s="127"/>
      <c r="AFL23" s="127"/>
      <c r="AFM23" s="127"/>
      <c r="AFN23" s="127"/>
      <c r="AFO23" s="127"/>
      <c r="AFP23" s="127"/>
      <c r="AFQ23" s="127"/>
      <c r="AFR23" s="127"/>
      <c r="AFS23" s="127"/>
      <c r="AFT23" s="127"/>
      <c r="AFU23" s="127"/>
      <c r="AFV23" s="127"/>
      <c r="AFW23" s="127"/>
      <c r="AFX23" s="127"/>
      <c r="AFY23" s="127"/>
      <c r="AFZ23" s="127"/>
      <c r="AGA23" s="127"/>
      <c r="AGB23" s="127"/>
      <c r="AGC23" s="127"/>
      <c r="AGD23" s="127"/>
      <c r="AGE23" s="127"/>
      <c r="AGF23" s="127"/>
      <c r="AGG23" s="127"/>
      <c r="AGH23" s="127"/>
      <c r="AGI23" s="127"/>
      <c r="AGJ23" s="127"/>
      <c r="AGK23" s="127"/>
      <c r="AGL23" s="127"/>
      <c r="AGM23" s="127"/>
      <c r="AGN23" s="127"/>
      <c r="AGO23" s="127"/>
      <c r="AGP23" s="127"/>
      <c r="AGQ23" s="127"/>
      <c r="AGR23" s="127"/>
      <c r="AGS23" s="127"/>
      <c r="AGT23" s="127"/>
      <c r="AGU23" s="127"/>
      <c r="AGV23" s="127"/>
      <c r="AGW23" s="127"/>
      <c r="AGX23" s="127"/>
      <c r="AGY23" s="127"/>
      <c r="AGZ23" s="127"/>
      <c r="AHA23" s="127"/>
      <c r="AHB23" s="127"/>
      <c r="AHC23" s="127"/>
      <c r="AHD23" s="127"/>
      <c r="AHE23" s="127"/>
      <c r="AHF23" s="127"/>
      <c r="AHG23" s="127"/>
      <c r="AHH23" s="127"/>
      <c r="AHI23" s="127"/>
      <c r="AHJ23" s="127"/>
      <c r="AHK23" s="127"/>
      <c r="AHL23" s="127"/>
      <c r="AHM23" s="127"/>
      <c r="AHN23" s="127"/>
      <c r="AHO23" s="127"/>
      <c r="AHP23" s="127"/>
      <c r="AHQ23" s="127"/>
      <c r="AHR23" s="127"/>
      <c r="AHS23" s="127"/>
      <c r="AHT23" s="127"/>
      <c r="AHU23" s="127"/>
      <c r="AHV23" s="127"/>
      <c r="AHW23" s="127"/>
      <c r="AHX23" s="127"/>
      <c r="AHY23" s="127"/>
      <c r="AHZ23" s="127"/>
      <c r="AIA23" s="127"/>
      <c r="AIB23" s="127"/>
      <c r="AIC23" s="127"/>
      <c r="AID23" s="127"/>
      <c r="AIE23" s="127"/>
      <c r="AIF23" s="127"/>
      <c r="AIG23" s="127"/>
      <c r="AIH23" s="127"/>
      <c r="AII23" s="127"/>
      <c r="AIJ23" s="127"/>
      <c r="AIK23" s="127"/>
      <c r="AIL23" s="127"/>
      <c r="AIM23" s="127"/>
      <c r="AIN23" s="127"/>
      <c r="AIO23" s="127"/>
      <c r="AIP23" s="127"/>
      <c r="AIQ23" s="127"/>
      <c r="AIR23" s="127"/>
      <c r="AIS23" s="127"/>
      <c r="AIT23" s="127"/>
      <c r="AIU23" s="127"/>
      <c r="AIV23" s="127"/>
      <c r="AIW23" s="127"/>
      <c r="AIX23" s="127"/>
      <c r="AIY23" s="127"/>
      <c r="AIZ23" s="127"/>
      <c r="AJA23" s="127"/>
      <c r="AJB23" s="127"/>
      <c r="AJC23" s="127"/>
      <c r="AJD23" s="127"/>
      <c r="AJE23" s="127"/>
      <c r="AJF23" s="127"/>
      <c r="AJG23" s="127"/>
      <c r="AJH23" s="127"/>
      <c r="AJI23" s="127"/>
      <c r="AJJ23" s="127"/>
      <c r="AJK23" s="127"/>
      <c r="AJL23" s="127"/>
      <c r="AJM23" s="127"/>
      <c r="AJN23" s="127"/>
      <c r="AJO23" s="127"/>
      <c r="AJP23" s="127"/>
      <c r="AJQ23" s="127"/>
      <c r="AJR23" s="127"/>
      <c r="AJS23" s="127"/>
      <c r="AJT23" s="127"/>
      <c r="AJU23" s="127"/>
      <c r="AJV23" s="127"/>
      <c r="AJW23" s="127"/>
      <c r="AJX23" s="127"/>
      <c r="AJY23" s="127"/>
      <c r="AJZ23" s="127"/>
      <c r="AKA23" s="127"/>
      <c r="AKB23" s="127"/>
      <c r="AKC23" s="127"/>
      <c r="AKD23" s="127"/>
      <c r="AKE23" s="127"/>
      <c r="AKF23" s="127"/>
      <c r="AKG23" s="127"/>
      <c r="AKH23" s="127"/>
      <c r="AKI23" s="127"/>
      <c r="AKJ23" s="127"/>
      <c r="AKK23" s="127"/>
      <c r="AKL23" s="127"/>
      <c r="AKM23" s="127"/>
      <c r="AKN23" s="127"/>
      <c r="AKO23" s="127"/>
      <c r="AKP23" s="127"/>
      <c r="AKQ23" s="127"/>
      <c r="AKR23" s="127"/>
      <c r="AKS23" s="127"/>
      <c r="AKT23" s="127"/>
      <c r="AKU23" s="127"/>
      <c r="AKV23" s="127"/>
      <c r="AKW23" s="127"/>
    </row>
    <row r="24" spans="1:996" s="128" customFormat="1" ht="15.75" x14ac:dyDescent="0.25">
      <c r="A24" s="55" t="s">
        <v>82</v>
      </c>
      <c r="B24" s="57">
        <f t="shared" si="0"/>
        <v>0</v>
      </c>
      <c r="C24" s="57"/>
      <c r="D24" s="57">
        <v>0</v>
      </c>
      <c r="E24" s="57">
        <v>0</v>
      </c>
      <c r="F24" s="57">
        <v>0</v>
      </c>
      <c r="G24" s="57">
        <v>0</v>
      </c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  <c r="IR24" s="127"/>
      <c r="IS24" s="127"/>
      <c r="IT24" s="127"/>
      <c r="IU24" s="127"/>
      <c r="IV24" s="127"/>
      <c r="IW24" s="127"/>
      <c r="IX24" s="127"/>
      <c r="IY24" s="127"/>
      <c r="IZ24" s="127"/>
      <c r="JA24" s="127"/>
      <c r="JB24" s="127"/>
      <c r="JC24" s="127"/>
      <c r="JD24" s="127"/>
      <c r="JE24" s="127"/>
      <c r="JF24" s="127"/>
      <c r="JG24" s="127"/>
      <c r="JH24" s="127"/>
      <c r="JI24" s="127"/>
      <c r="JJ24" s="127"/>
      <c r="JK24" s="127"/>
      <c r="JL24" s="127"/>
      <c r="JM24" s="127"/>
      <c r="JN24" s="127"/>
      <c r="JO24" s="127"/>
      <c r="JP24" s="127"/>
      <c r="JQ24" s="127"/>
      <c r="JR24" s="127"/>
      <c r="JS24" s="127"/>
      <c r="JT24" s="127"/>
      <c r="JU24" s="127"/>
      <c r="JV24" s="127"/>
      <c r="JW24" s="127"/>
      <c r="JX24" s="127"/>
      <c r="JY24" s="127"/>
      <c r="JZ24" s="127"/>
      <c r="KA24" s="127"/>
      <c r="KB24" s="127"/>
      <c r="KC24" s="127"/>
      <c r="KD24" s="127"/>
      <c r="KE24" s="127"/>
      <c r="KF24" s="127"/>
      <c r="KG24" s="127"/>
      <c r="KH24" s="127"/>
      <c r="KI24" s="127"/>
      <c r="KJ24" s="127"/>
      <c r="KK24" s="127"/>
      <c r="KL24" s="127"/>
      <c r="KM24" s="127"/>
      <c r="KN24" s="127"/>
      <c r="KO24" s="127"/>
      <c r="KP24" s="127"/>
      <c r="KQ24" s="127"/>
      <c r="KR24" s="127"/>
      <c r="KS24" s="127"/>
      <c r="KT24" s="127"/>
      <c r="KU24" s="127"/>
      <c r="KV24" s="127"/>
      <c r="KW24" s="127"/>
      <c r="KX24" s="127"/>
      <c r="KY24" s="127"/>
      <c r="KZ24" s="127"/>
      <c r="LA24" s="127"/>
      <c r="LB24" s="127"/>
      <c r="LC24" s="127"/>
      <c r="LD24" s="127"/>
      <c r="LE24" s="127"/>
      <c r="LF24" s="127"/>
      <c r="LG24" s="127"/>
      <c r="LH24" s="127"/>
      <c r="LI24" s="127"/>
      <c r="LJ24" s="127"/>
      <c r="LK24" s="127"/>
      <c r="LL24" s="127"/>
      <c r="LM24" s="127"/>
      <c r="LN24" s="127"/>
      <c r="LO24" s="127"/>
      <c r="LP24" s="127"/>
      <c r="LQ24" s="127"/>
      <c r="LR24" s="127"/>
      <c r="LS24" s="127"/>
      <c r="LT24" s="127"/>
      <c r="LU24" s="127"/>
      <c r="LV24" s="127"/>
      <c r="LW24" s="127"/>
      <c r="LX24" s="127"/>
      <c r="LY24" s="127"/>
      <c r="LZ24" s="127"/>
      <c r="MA24" s="127"/>
      <c r="MB24" s="127"/>
      <c r="MC24" s="127"/>
      <c r="MD24" s="127"/>
      <c r="ME24" s="127"/>
      <c r="MF24" s="127"/>
      <c r="MG24" s="127"/>
      <c r="MH24" s="127"/>
      <c r="MI24" s="127"/>
      <c r="MJ24" s="127"/>
      <c r="MK24" s="127"/>
      <c r="ML24" s="127"/>
      <c r="MM24" s="127"/>
      <c r="MN24" s="127"/>
      <c r="MO24" s="127"/>
      <c r="MP24" s="127"/>
      <c r="MQ24" s="127"/>
      <c r="MR24" s="127"/>
      <c r="MS24" s="127"/>
      <c r="MT24" s="127"/>
      <c r="MU24" s="127"/>
      <c r="MV24" s="127"/>
      <c r="MW24" s="127"/>
      <c r="MX24" s="127"/>
      <c r="MY24" s="127"/>
      <c r="MZ24" s="127"/>
      <c r="NA24" s="127"/>
      <c r="NB24" s="127"/>
      <c r="NC24" s="127"/>
      <c r="ND24" s="127"/>
      <c r="NE24" s="127"/>
      <c r="NF24" s="127"/>
      <c r="NG24" s="127"/>
      <c r="NH24" s="127"/>
      <c r="NI24" s="127"/>
      <c r="NJ24" s="127"/>
      <c r="NK24" s="127"/>
      <c r="NL24" s="127"/>
      <c r="NM24" s="127"/>
      <c r="NN24" s="127"/>
      <c r="NO24" s="127"/>
      <c r="NP24" s="127"/>
      <c r="NQ24" s="127"/>
      <c r="NR24" s="127"/>
      <c r="NS24" s="127"/>
      <c r="NT24" s="127"/>
      <c r="NU24" s="127"/>
      <c r="NV24" s="127"/>
      <c r="NW24" s="127"/>
      <c r="NX24" s="127"/>
      <c r="NY24" s="127"/>
      <c r="NZ24" s="127"/>
      <c r="OA24" s="127"/>
      <c r="OB24" s="127"/>
      <c r="OC24" s="127"/>
      <c r="OD24" s="127"/>
      <c r="OE24" s="127"/>
      <c r="OF24" s="127"/>
      <c r="OG24" s="127"/>
      <c r="OH24" s="127"/>
      <c r="OI24" s="127"/>
      <c r="OJ24" s="127"/>
      <c r="OK24" s="127"/>
      <c r="OL24" s="127"/>
      <c r="OM24" s="127"/>
      <c r="ON24" s="127"/>
      <c r="OO24" s="127"/>
      <c r="OP24" s="127"/>
      <c r="OQ24" s="127"/>
      <c r="OR24" s="127"/>
      <c r="OS24" s="127"/>
      <c r="OT24" s="127"/>
      <c r="OU24" s="127"/>
      <c r="OV24" s="127"/>
      <c r="OW24" s="127"/>
      <c r="OX24" s="127"/>
      <c r="OY24" s="127"/>
      <c r="OZ24" s="127"/>
      <c r="PA24" s="127"/>
      <c r="PB24" s="127"/>
      <c r="PC24" s="127"/>
      <c r="PD24" s="127"/>
      <c r="PE24" s="127"/>
      <c r="PF24" s="127"/>
      <c r="PG24" s="127"/>
      <c r="PH24" s="127"/>
      <c r="PI24" s="127"/>
      <c r="PJ24" s="127"/>
      <c r="PK24" s="127"/>
      <c r="PL24" s="127"/>
      <c r="PM24" s="127"/>
      <c r="PN24" s="127"/>
      <c r="PO24" s="127"/>
      <c r="PP24" s="127"/>
      <c r="PQ24" s="127"/>
      <c r="PR24" s="127"/>
      <c r="PS24" s="127"/>
      <c r="PT24" s="127"/>
      <c r="PU24" s="127"/>
      <c r="PV24" s="127"/>
      <c r="PW24" s="127"/>
      <c r="PX24" s="127"/>
      <c r="PY24" s="127"/>
      <c r="PZ24" s="127"/>
      <c r="QA24" s="127"/>
      <c r="QB24" s="127"/>
      <c r="QC24" s="127"/>
      <c r="QD24" s="127"/>
      <c r="QE24" s="127"/>
      <c r="QF24" s="127"/>
      <c r="QG24" s="127"/>
      <c r="QH24" s="127"/>
      <c r="QI24" s="127"/>
      <c r="QJ24" s="127"/>
      <c r="QK24" s="127"/>
      <c r="QL24" s="127"/>
      <c r="QM24" s="127"/>
      <c r="QN24" s="127"/>
      <c r="QO24" s="127"/>
      <c r="QP24" s="127"/>
      <c r="QQ24" s="127"/>
      <c r="QR24" s="127"/>
      <c r="QS24" s="127"/>
      <c r="QT24" s="127"/>
      <c r="QU24" s="127"/>
      <c r="QV24" s="127"/>
      <c r="QW24" s="127"/>
      <c r="QX24" s="127"/>
      <c r="QY24" s="127"/>
      <c r="QZ24" s="127"/>
      <c r="RA24" s="127"/>
      <c r="RB24" s="127"/>
      <c r="RC24" s="127"/>
      <c r="RD24" s="127"/>
      <c r="RE24" s="127"/>
      <c r="RF24" s="127"/>
      <c r="RG24" s="127"/>
      <c r="RH24" s="127"/>
      <c r="RI24" s="127"/>
      <c r="RJ24" s="127"/>
      <c r="RK24" s="127"/>
      <c r="RL24" s="127"/>
      <c r="RM24" s="127"/>
      <c r="RN24" s="127"/>
      <c r="RO24" s="127"/>
      <c r="RP24" s="127"/>
      <c r="RQ24" s="127"/>
      <c r="RR24" s="127"/>
      <c r="RS24" s="127"/>
      <c r="RT24" s="127"/>
      <c r="RU24" s="127"/>
      <c r="RV24" s="127"/>
      <c r="RW24" s="127"/>
      <c r="RX24" s="127"/>
      <c r="RY24" s="127"/>
      <c r="RZ24" s="127"/>
      <c r="SA24" s="127"/>
      <c r="SB24" s="127"/>
      <c r="SC24" s="127"/>
      <c r="SD24" s="127"/>
      <c r="SE24" s="127"/>
      <c r="SF24" s="127"/>
      <c r="SG24" s="127"/>
      <c r="SH24" s="127"/>
      <c r="SI24" s="127"/>
      <c r="SJ24" s="127"/>
      <c r="SK24" s="127"/>
      <c r="SL24" s="127"/>
      <c r="SM24" s="127"/>
      <c r="SN24" s="127"/>
      <c r="SO24" s="127"/>
      <c r="SP24" s="127"/>
      <c r="SQ24" s="127"/>
      <c r="SR24" s="127"/>
      <c r="SS24" s="127"/>
      <c r="ST24" s="127"/>
      <c r="SU24" s="127"/>
      <c r="SV24" s="127"/>
      <c r="SW24" s="127"/>
      <c r="SX24" s="127"/>
      <c r="SY24" s="127"/>
      <c r="SZ24" s="127"/>
      <c r="TA24" s="127"/>
      <c r="TB24" s="127"/>
      <c r="TC24" s="127"/>
      <c r="TD24" s="127"/>
      <c r="TE24" s="127"/>
      <c r="TF24" s="127"/>
      <c r="TG24" s="127"/>
      <c r="TH24" s="127"/>
      <c r="TI24" s="127"/>
      <c r="TJ24" s="127"/>
      <c r="TK24" s="127"/>
      <c r="TL24" s="127"/>
      <c r="TM24" s="127"/>
      <c r="TN24" s="127"/>
      <c r="TO24" s="127"/>
      <c r="TP24" s="127"/>
      <c r="TQ24" s="127"/>
      <c r="TR24" s="127"/>
      <c r="TS24" s="127"/>
      <c r="TT24" s="127"/>
      <c r="TU24" s="127"/>
      <c r="TV24" s="127"/>
      <c r="TW24" s="127"/>
      <c r="TX24" s="127"/>
      <c r="TY24" s="127"/>
      <c r="TZ24" s="127"/>
      <c r="UA24" s="127"/>
      <c r="UB24" s="127"/>
      <c r="UC24" s="127"/>
      <c r="UD24" s="127"/>
      <c r="UE24" s="127"/>
      <c r="UF24" s="127"/>
      <c r="UG24" s="127"/>
      <c r="UH24" s="127"/>
      <c r="UI24" s="127"/>
      <c r="UJ24" s="127"/>
      <c r="UK24" s="127"/>
      <c r="UL24" s="127"/>
      <c r="UM24" s="127"/>
      <c r="UN24" s="127"/>
      <c r="UO24" s="127"/>
      <c r="UP24" s="127"/>
      <c r="UQ24" s="127"/>
      <c r="UR24" s="127"/>
      <c r="US24" s="127"/>
      <c r="UT24" s="127"/>
      <c r="UU24" s="127"/>
      <c r="UV24" s="127"/>
      <c r="UW24" s="127"/>
      <c r="UX24" s="127"/>
      <c r="UY24" s="127"/>
      <c r="UZ24" s="127"/>
      <c r="VA24" s="127"/>
      <c r="VB24" s="127"/>
      <c r="VC24" s="127"/>
      <c r="VD24" s="127"/>
      <c r="VE24" s="127"/>
      <c r="VF24" s="127"/>
      <c r="VG24" s="127"/>
      <c r="VH24" s="127"/>
      <c r="VI24" s="127"/>
      <c r="VJ24" s="127"/>
      <c r="VK24" s="127"/>
      <c r="VL24" s="127"/>
      <c r="VM24" s="127"/>
      <c r="VN24" s="127"/>
      <c r="VO24" s="127"/>
      <c r="VP24" s="127"/>
      <c r="VQ24" s="127"/>
      <c r="VR24" s="127"/>
      <c r="VS24" s="127"/>
      <c r="VT24" s="127"/>
      <c r="VU24" s="127"/>
      <c r="VV24" s="127"/>
      <c r="VW24" s="127"/>
      <c r="VX24" s="127"/>
      <c r="VY24" s="127"/>
      <c r="VZ24" s="127"/>
      <c r="WA24" s="127"/>
      <c r="WB24" s="127"/>
      <c r="WC24" s="127"/>
      <c r="WD24" s="127"/>
      <c r="WE24" s="127"/>
      <c r="WF24" s="127"/>
      <c r="WG24" s="127"/>
      <c r="WH24" s="127"/>
      <c r="WI24" s="127"/>
      <c r="WJ24" s="127"/>
      <c r="WK24" s="127"/>
      <c r="WL24" s="127"/>
      <c r="WM24" s="127"/>
      <c r="WN24" s="127"/>
      <c r="WO24" s="127"/>
      <c r="WP24" s="127"/>
      <c r="WQ24" s="127"/>
      <c r="WR24" s="127"/>
      <c r="WS24" s="127"/>
      <c r="WT24" s="127"/>
      <c r="WU24" s="127"/>
      <c r="WV24" s="127"/>
      <c r="WW24" s="127"/>
      <c r="WX24" s="127"/>
      <c r="WY24" s="127"/>
      <c r="WZ24" s="127"/>
      <c r="XA24" s="127"/>
      <c r="XB24" s="127"/>
      <c r="XC24" s="127"/>
      <c r="XD24" s="127"/>
      <c r="XE24" s="127"/>
      <c r="XF24" s="127"/>
      <c r="XG24" s="127"/>
      <c r="XH24" s="127"/>
      <c r="XI24" s="127"/>
      <c r="XJ24" s="127"/>
      <c r="XK24" s="127"/>
      <c r="XL24" s="127"/>
      <c r="XM24" s="127"/>
      <c r="XN24" s="127"/>
      <c r="XO24" s="127"/>
      <c r="XP24" s="127"/>
      <c r="XQ24" s="127"/>
      <c r="XR24" s="127"/>
      <c r="XS24" s="127"/>
      <c r="XT24" s="127"/>
      <c r="XU24" s="127"/>
      <c r="XV24" s="127"/>
      <c r="XW24" s="127"/>
      <c r="XX24" s="127"/>
      <c r="XY24" s="127"/>
      <c r="XZ24" s="127"/>
      <c r="YA24" s="127"/>
      <c r="YB24" s="127"/>
      <c r="YC24" s="127"/>
      <c r="YD24" s="127"/>
      <c r="YE24" s="127"/>
      <c r="YF24" s="127"/>
      <c r="YG24" s="127"/>
      <c r="YH24" s="127"/>
      <c r="YI24" s="127"/>
      <c r="YJ24" s="127"/>
      <c r="YK24" s="127"/>
      <c r="YL24" s="127"/>
      <c r="YM24" s="127"/>
      <c r="YN24" s="127"/>
      <c r="YO24" s="127"/>
      <c r="YP24" s="127"/>
      <c r="YQ24" s="127"/>
      <c r="YR24" s="127"/>
      <c r="YS24" s="127"/>
      <c r="YT24" s="127"/>
      <c r="YU24" s="127"/>
      <c r="YV24" s="127"/>
      <c r="YW24" s="127"/>
      <c r="YX24" s="127"/>
      <c r="YY24" s="127"/>
      <c r="YZ24" s="127"/>
      <c r="ZA24" s="127"/>
      <c r="ZB24" s="127"/>
      <c r="ZC24" s="127"/>
      <c r="ZD24" s="127"/>
      <c r="ZE24" s="127"/>
      <c r="ZF24" s="127"/>
      <c r="ZG24" s="127"/>
      <c r="ZH24" s="127"/>
      <c r="ZI24" s="127"/>
      <c r="ZJ24" s="127"/>
      <c r="ZK24" s="127"/>
      <c r="ZL24" s="127"/>
      <c r="ZM24" s="127"/>
      <c r="ZN24" s="127"/>
      <c r="ZO24" s="127"/>
      <c r="ZP24" s="127"/>
      <c r="ZQ24" s="127"/>
      <c r="ZR24" s="127"/>
      <c r="ZS24" s="127"/>
      <c r="ZT24" s="127"/>
      <c r="ZU24" s="127"/>
      <c r="ZV24" s="127"/>
      <c r="ZW24" s="127"/>
      <c r="ZX24" s="127"/>
      <c r="ZY24" s="127"/>
      <c r="ZZ24" s="127"/>
      <c r="AAA24" s="127"/>
      <c r="AAB24" s="127"/>
      <c r="AAC24" s="127"/>
      <c r="AAD24" s="127"/>
      <c r="AAE24" s="127"/>
      <c r="AAF24" s="127"/>
      <c r="AAG24" s="127"/>
      <c r="AAH24" s="127"/>
      <c r="AAI24" s="127"/>
      <c r="AAJ24" s="127"/>
      <c r="AAK24" s="127"/>
      <c r="AAL24" s="127"/>
      <c r="AAM24" s="127"/>
      <c r="AAN24" s="127"/>
      <c r="AAO24" s="127"/>
      <c r="AAP24" s="127"/>
      <c r="AAQ24" s="127"/>
      <c r="AAR24" s="127"/>
      <c r="AAS24" s="127"/>
      <c r="AAT24" s="127"/>
      <c r="AAU24" s="127"/>
      <c r="AAV24" s="127"/>
      <c r="AAW24" s="127"/>
      <c r="AAX24" s="127"/>
      <c r="AAY24" s="127"/>
      <c r="AAZ24" s="127"/>
      <c r="ABA24" s="127"/>
      <c r="ABB24" s="127"/>
      <c r="ABC24" s="127"/>
      <c r="ABD24" s="127"/>
      <c r="ABE24" s="127"/>
      <c r="ABF24" s="127"/>
      <c r="ABG24" s="127"/>
      <c r="ABH24" s="127"/>
      <c r="ABI24" s="127"/>
      <c r="ABJ24" s="127"/>
      <c r="ABK24" s="127"/>
      <c r="ABL24" s="127"/>
      <c r="ABM24" s="127"/>
      <c r="ABN24" s="127"/>
      <c r="ABO24" s="127"/>
      <c r="ABP24" s="127"/>
      <c r="ABQ24" s="127"/>
      <c r="ABR24" s="127"/>
      <c r="ABS24" s="127"/>
      <c r="ABT24" s="127"/>
      <c r="ABU24" s="127"/>
      <c r="ABV24" s="127"/>
      <c r="ABW24" s="127"/>
      <c r="ABX24" s="127"/>
      <c r="ABY24" s="127"/>
      <c r="ABZ24" s="127"/>
      <c r="ACA24" s="127"/>
      <c r="ACB24" s="127"/>
      <c r="ACC24" s="127"/>
      <c r="ACD24" s="127"/>
      <c r="ACE24" s="127"/>
      <c r="ACF24" s="127"/>
      <c r="ACG24" s="127"/>
      <c r="ACH24" s="127"/>
      <c r="ACI24" s="127"/>
      <c r="ACJ24" s="127"/>
      <c r="ACK24" s="127"/>
      <c r="ACL24" s="127"/>
      <c r="ACM24" s="127"/>
      <c r="ACN24" s="127"/>
      <c r="ACO24" s="127"/>
      <c r="ACP24" s="127"/>
      <c r="ACQ24" s="127"/>
      <c r="ACR24" s="127"/>
      <c r="ACS24" s="127"/>
      <c r="ACT24" s="127"/>
      <c r="ACU24" s="127"/>
      <c r="ACV24" s="127"/>
      <c r="ACW24" s="127"/>
      <c r="ACX24" s="127"/>
      <c r="ACY24" s="127"/>
      <c r="ACZ24" s="127"/>
      <c r="ADA24" s="127"/>
      <c r="ADB24" s="127"/>
      <c r="ADC24" s="127"/>
      <c r="ADD24" s="127"/>
      <c r="ADE24" s="127"/>
      <c r="ADF24" s="127"/>
      <c r="ADG24" s="127"/>
      <c r="ADH24" s="127"/>
      <c r="ADI24" s="127"/>
      <c r="ADJ24" s="127"/>
      <c r="ADK24" s="127"/>
      <c r="ADL24" s="127"/>
      <c r="ADM24" s="127"/>
      <c r="ADN24" s="127"/>
      <c r="ADO24" s="127"/>
      <c r="ADP24" s="127"/>
      <c r="ADQ24" s="127"/>
      <c r="ADR24" s="127"/>
      <c r="ADS24" s="127"/>
      <c r="ADT24" s="127"/>
      <c r="ADU24" s="127"/>
      <c r="ADV24" s="127"/>
      <c r="ADW24" s="127"/>
      <c r="ADX24" s="127"/>
      <c r="ADY24" s="127"/>
      <c r="ADZ24" s="127"/>
      <c r="AEA24" s="127"/>
      <c r="AEB24" s="127"/>
      <c r="AEC24" s="127"/>
      <c r="AED24" s="127"/>
      <c r="AEE24" s="127"/>
      <c r="AEF24" s="127"/>
      <c r="AEG24" s="127"/>
      <c r="AEH24" s="127"/>
      <c r="AEI24" s="127"/>
      <c r="AEJ24" s="127"/>
      <c r="AEK24" s="127"/>
      <c r="AEL24" s="127"/>
      <c r="AEM24" s="127"/>
      <c r="AEN24" s="127"/>
      <c r="AEO24" s="127"/>
      <c r="AEP24" s="127"/>
      <c r="AEQ24" s="127"/>
      <c r="AER24" s="127"/>
      <c r="AES24" s="127"/>
      <c r="AET24" s="127"/>
      <c r="AEU24" s="127"/>
      <c r="AEV24" s="127"/>
      <c r="AEW24" s="127"/>
      <c r="AEX24" s="127"/>
      <c r="AEY24" s="127"/>
      <c r="AEZ24" s="127"/>
      <c r="AFA24" s="127"/>
      <c r="AFB24" s="127"/>
      <c r="AFC24" s="127"/>
      <c r="AFD24" s="127"/>
      <c r="AFE24" s="127"/>
      <c r="AFF24" s="127"/>
      <c r="AFG24" s="127"/>
      <c r="AFH24" s="127"/>
      <c r="AFI24" s="127"/>
      <c r="AFJ24" s="127"/>
      <c r="AFK24" s="127"/>
      <c r="AFL24" s="127"/>
      <c r="AFM24" s="127"/>
      <c r="AFN24" s="127"/>
      <c r="AFO24" s="127"/>
      <c r="AFP24" s="127"/>
      <c r="AFQ24" s="127"/>
      <c r="AFR24" s="127"/>
      <c r="AFS24" s="127"/>
      <c r="AFT24" s="127"/>
      <c r="AFU24" s="127"/>
      <c r="AFV24" s="127"/>
      <c r="AFW24" s="127"/>
      <c r="AFX24" s="127"/>
      <c r="AFY24" s="127"/>
      <c r="AFZ24" s="127"/>
      <c r="AGA24" s="127"/>
      <c r="AGB24" s="127"/>
      <c r="AGC24" s="127"/>
      <c r="AGD24" s="127"/>
      <c r="AGE24" s="127"/>
      <c r="AGF24" s="127"/>
      <c r="AGG24" s="127"/>
      <c r="AGH24" s="127"/>
      <c r="AGI24" s="127"/>
      <c r="AGJ24" s="127"/>
      <c r="AGK24" s="127"/>
      <c r="AGL24" s="127"/>
      <c r="AGM24" s="127"/>
      <c r="AGN24" s="127"/>
      <c r="AGO24" s="127"/>
      <c r="AGP24" s="127"/>
      <c r="AGQ24" s="127"/>
      <c r="AGR24" s="127"/>
      <c r="AGS24" s="127"/>
      <c r="AGT24" s="127"/>
      <c r="AGU24" s="127"/>
      <c r="AGV24" s="127"/>
      <c r="AGW24" s="127"/>
      <c r="AGX24" s="127"/>
      <c r="AGY24" s="127"/>
      <c r="AGZ24" s="127"/>
      <c r="AHA24" s="127"/>
      <c r="AHB24" s="127"/>
      <c r="AHC24" s="127"/>
      <c r="AHD24" s="127"/>
      <c r="AHE24" s="127"/>
      <c r="AHF24" s="127"/>
      <c r="AHG24" s="127"/>
      <c r="AHH24" s="127"/>
      <c r="AHI24" s="127"/>
      <c r="AHJ24" s="127"/>
      <c r="AHK24" s="127"/>
      <c r="AHL24" s="127"/>
      <c r="AHM24" s="127"/>
      <c r="AHN24" s="127"/>
      <c r="AHO24" s="127"/>
      <c r="AHP24" s="127"/>
      <c r="AHQ24" s="127"/>
      <c r="AHR24" s="127"/>
      <c r="AHS24" s="127"/>
      <c r="AHT24" s="127"/>
      <c r="AHU24" s="127"/>
      <c r="AHV24" s="127"/>
      <c r="AHW24" s="127"/>
      <c r="AHX24" s="127"/>
      <c r="AHY24" s="127"/>
      <c r="AHZ24" s="127"/>
      <c r="AIA24" s="127"/>
      <c r="AIB24" s="127"/>
      <c r="AIC24" s="127"/>
      <c r="AID24" s="127"/>
      <c r="AIE24" s="127"/>
      <c r="AIF24" s="127"/>
      <c r="AIG24" s="127"/>
      <c r="AIH24" s="127"/>
      <c r="AII24" s="127"/>
      <c r="AIJ24" s="127"/>
      <c r="AIK24" s="127"/>
      <c r="AIL24" s="127"/>
      <c r="AIM24" s="127"/>
      <c r="AIN24" s="127"/>
      <c r="AIO24" s="127"/>
      <c r="AIP24" s="127"/>
      <c r="AIQ24" s="127"/>
      <c r="AIR24" s="127"/>
      <c r="AIS24" s="127"/>
      <c r="AIT24" s="127"/>
      <c r="AIU24" s="127"/>
      <c r="AIV24" s="127"/>
      <c r="AIW24" s="127"/>
      <c r="AIX24" s="127"/>
      <c r="AIY24" s="127"/>
      <c r="AIZ24" s="127"/>
      <c r="AJA24" s="127"/>
      <c r="AJB24" s="127"/>
      <c r="AJC24" s="127"/>
      <c r="AJD24" s="127"/>
      <c r="AJE24" s="127"/>
      <c r="AJF24" s="127"/>
      <c r="AJG24" s="127"/>
      <c r="AJH24" s="127"/>
      <c r="AJI24" s="127"/>
      <c r="AJJ24" s="127"/>
      <c r="AJK24" s="127"/>
      <c r="AJL24" s="127"/>
      <c r="AJM24" s="127"/>
      <c r="AJN24" s="127"/>
      <c r="AJO24" s="127"/>
      <c r="AJP24" s="127"/>
      <c r="AJQ24" s="127"/>
      <c r="AJR24" s="127"/>
      <c r="AJS24" s="127"/>
      <c r="AJT24" s="127"/>
      <c r="AJU24" s="127"/>
      <c r="AJV24" s="127"/>
      <c r="AJW24" s="127"/>
      <c r="AJX24" s="127"/>
      <c r="AJY24" s="127"/>
      <c r="AJZ24" s="127"/>
      <c r="AKA24" s="127"/>
      <c r="AKB24" s="127"/>
      <c r="AKC24" s="127"/>
      <c r="AKD24" s="127"/>
      <c r="AKE24" s="127"/>
      <c r="AKF24" s="127"/>
      <c r="AKG24" s="127"/>
      <c r="AKH24" s="127"/>
      <c r="AKI24" s="127"/>
      <c r="AKJ24" s="127"/>
      <c r="AKK24" s="127"/>
      <c r="AKL24" s="127"/>
      <c r="AKM24" s="127"/>
      <c r="AKN24" s="127"/>
      <c r="AKO24" s="127"/>
      <c r="AKP24" s="127"/>
      <c r="AKQ24" s="127"/>
      <c r="AKR24" s="127"/>
      <c r="AKS24" s="127"/>
      <c r="AKT24" s="127"/>
      <c r="AKU24" s="127"/>
      <c r="AKV24" s="127"/>
      <c r="AKW24" s="127"/>
    </row>
    <row r="25" spans="1:996" s="128" customFormat="1" ht="15.75" x14ac:dyDescent="0.25">
      <c r="A25" s="69" t="s">
        <v>131</v>
      </c>
      <c r="B25" s="69">
        <f>SUM(B4:B24)</f>
        <v>159999.99999999997</v>
      </c>
      <c r="C25" s="57">
        <f>SUM(C4:C24)</f>
        <v>40000</v>
      </c>
      <c r="D25" s="57">
        <f t="shared" ref="D25:F25" si="1">SUM(D4:D24)</f>
        <v>50000.000000000015</v>
      </c>
      <c r="E25" s="57">
        <f t="shared" si="1"/>
        <v>37999.999999999993</v>
      </c>
      <c r="F25" s="57">
        <f t="shared" si="1"/>
        <v>17000</v>
      </c>
      <c r="G25" s="57">
        <f>SUM(G4:G24)</f>
        <v>15000</v>
      </c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  <c r="IR25" s="127"/>
      <c r="IS25" s="127"/>
      <c r="IT25" s="127"/>
      <c r="IU25" s="127"/>
      <c r="IV25" s="127"/>
      <c r="IW25" s="127"/>
      <c r="IX25" s="127"/>
      <c r="IY25" s="127"/>
      <c r="IZ25" s="127"/>
      <c r="JA25" s="127"/>
      <c r="JB25" s="127"/>
      <c r="JC25" s="127"/>
      <c r="JD25" s="127"/>
      <c r="JE25" s="127"/>
      <c r="JF25" s="127"/>
      <c r="JG25" s="127"/>
      <c r="JH25" s="127"/>
      <c r="JI25" s="127"/>
      <c r="JJ25" s="127"/>
      <c r="JK25" s="127"/>
      <c r="JL25" s="127"/>
      <c r="JM25" s="127"/>
      <c r="JN25" s="127"/>
      <c r="JO25" s="127"/>
      <c r="JP25" s="127"/>
      <c r="JQ25" s="127"/>
      <c r="JR25" s="127"/>
      <c r="JS25" s="127"/>
      <c r="JT25" s="127"/>
      <c r="JU25" s="127"/>
      <c r="JV25" s="127"/>
      <c r="JW25" s="127"/>
      <c r="JX25" s="127"/>
      <c r="JY25" s="127"/>
      <c r="JZ25" s="127"/>
      <c r="KA25" s="127"/>
      <c r="KB25" s="127"/>
      <c r="KC25" s="127"/>
      <c r="KD25" s="127"/>
      <c r="KE25" s="127"/>
      <c r="KF25" s="127"/>
      <c r="KG25" s="127"/>
      <c r="KH25" s="127"/>
      <c r="KI25" s="127"/>
      <c r="KJ25" s="127"/>
      <c r="KK25" s="127"/>
      <c r="KL25" s="127"/>
      <c r="KM25" s="127"/>
      <c r="KN25" s="127"/>
      <c r="KO25" s="127"/>
      <c r="KP25" s="127"/>
      <c r="KQ25" s="127"/>
      <c r="KR25" s="127"/>
      <c r="KS25" s="127"/>
      <c r="KT25" s="127"/>
      <c r="KU25" s="127"/>
      <c r="KV25" s="127"/>
      <c r="KW25" s="127"/>
      <c r="KX25" s="127"/>
      <c r="KY25" s="127"/>
      <c r="KZ25" s="127"/>
      <c r="LA25" s="127"/>
      <c r="LB25" s="127"/>
      <c r="LC25" s="127"/>
      <c r="LD25" s="127"/>
      <c r="LE25" s="127"/>
      <c r="LF25" s="127"/>
      <c r="LG25" s="127"/>
      <c r="LH25" s="127"/>
      <c r="LI25" s="127"/>
      <c r="LJ25" s="127"/>
      <c r="LK25" s="127"/>
      <c r="LL25" s="127"/>
      <c r="LM25" s="127"/>
      <c r="LN25" s="127"/>
      <c r="LO25" s="127"/>
      <c r="LP25" s="127"/>
      <c r="LQ25" s="127"/>
      <c r="LR25" s="127"/>
      <c r="LS25" s="127"/>
      <c r="LT25" s="127"/>
      <c r="LU25" s="127"/>
      <c r="LV25" s="127"/>
      <c r="LW25" s="127"/>
      <c r="LX25" s="127"/>
      <c r="LY25" s="127"/>
      <c r="LZ25" s="127"/>
      <c r="MA25" s="127"/>
      <c r="MB25" s="127"/>
      <c r="MC25" s="127"/>
      <c r="MD25" s="127"/>
      <c r="ME25" s="127"/>
      <c r="MF25" s="127"/>
      <c r="MG25" s="127"/>
      <c r="MH25" s="127"/>
      <c r="MI25" s="127"/>
      <c r="MJ25" s="127"/>
      <c r="MK25" s="127"/>
      <c r="ML25" s="127"/>
      <c r="MM25" s="127"/>
      <c r="MN25" s="127"/>
      <c r="MO25" s="127"/>
      <c r="MP25" s="127"/>
      <c r="MQ25" s="127"/>
      <c r="MR25" s="127"/>
      <c r="MS25" s="127"/>
      <c r="MT25" s="127"/>
      <c r="MU25" s="127"/>
      <c r="MV25" s="127"/>
      <c r="MW25" s="127"/>
      <c r="MX25" s="127"/>
      <c r="MY25" s="127"/>
      <c r="MZ25" s="127"/>
      <c r="NA25" s="127"/>
      <c r="NB25" s="127"/>
      <c r="NC25" s="127"/>
      <c r="ND25" s="127"/>
      <c r="NE25" s="127"/>
      <c r="NF25" s="127"/>
      <c r="NG25" s="127"/>
      <c r="NH25" s="127"/>
      <c r="NI25" s="127"/>
      <c r="NJ25" s="127"/>
      <c r="NK25" s="127"/>
      <c r="NL25" s="127"/>
      <c r="NM25" s="127"/>
      <c r="NN25" s="127"/>
      <c r="NO25" s="127"/>
      <c r="NP25" s="127"/>
      <c r="NQ25" s="127"/>
      <c r="NR25" s="127"/>
      <c r="NS25" s="127"/>
      <c r="NT25" s="127"/>
      <c r="NU25" s="127"/>
      <c r="NV25" s="127"/>
      <c r="NW25" s="127"/>
      <c r="NX25" s="127"/>
      <c r="NY25" s="127"/>
      <c r="NZ25" s="127"/>
      <c r="OA25" s="127"/>
      <c r="OB25" s="127"/>
      <c r="OC25" s="127"/>
      <c r="OD25" s="127"/>
      <c r="OE25" s="127"/>
      <c r="OF25" s="127"/>
      <c r="OG25" s="127"/>
      <c r="OH25" s="127"/>
      <c r="OI25" s="127"/>
      <c r="OJ25" s="127"/>
      <c r="OK25" s="127"/>
      <c r="OL25" s="127"/>
      <c r="OM25" s="127"/>
      <c r="ON25" s="127"/>
      <c r="OO25" s="127"/>
      <c r="OP25" s="127"/>
      <c r="OQ25" s="127"/>
      <c r="OR25" s="127"/>
      <c r="OS25" s="127"/>
      <c r="OT25" s="127"/>
      <c r="OU25" s="127"/>
      <c r="OV25" s="127"/>
      <c r="OW25" s="127"/>
      <c r="OX25" s="127"/>
      <c r="OY25" s="127"/>
      <c r="OZ25" s="127"/>
      <c r="PA25" s="127"/>
      <c r="PB25" s="127"/>
      <c r="PC25" s="127"/>
      <c r="PD25" s="127"/>
      <c r="PE25" s="127"/>
      <c r="PF25" s="127"/>
      <c r="PG25" s="127"/>
      <c r="PH25" s="127"/>
      <c r="PI25" s="127"/>
      <c r="PJ25" s="127"/>
      <c r="PK25" s="127"/>
      <c r="PL25" s="127"/>
      <c r="PM25" s="127"/>
      <c r="PN25" s="127"/>
      <c r="PO25" s="127"/>
      <c r="PP25" s="127"/>
      <c r="PQ25" s="127"/>
      <c r="PR25" s="127"/>
      <c r="PS25" s="127"/>
      <c r="PT25" s="127"/>
      <c r="PU25" s="127"/>
      <c r="PV25" s="127"/>
      <c r="PW25" s="127"/>
      <c r="PX25" s="127"/>
      <c r="PY25" s="127"/>
      <c r="PZ25" s="127"/>
      <c r="QA25" s="127"/>
      <c r="QB25" s="127"/>
      <c r="QC25" s="127"/>
      <c r="QD25" s="127"/>
      <c r="QE25" s="127"/>
      <c r="QF25" s="127"/>
      <c r="QG25" s="127"/>
      <c r="QH25" s="127"/>
      <c r="QI25" s="127"/>
      <c r="QJ25" s="127"/>
      <c r="QK25" s="127"/>
      <c r="QL25" s="127"/>
      <c r="QM25" s="127"/>
      <c r="QN25" s="127"/>
      <c r="QO25" s="127"/>
      <c r="QP25" s="127"/>
      <c r="QQ25" s="127"/>
      <c r="QR25" s="127"/>
      <c r="QS25" s="127"/>
      <c r="QT25" s="127"/>
      <c r="QU25" s="127"/>
      <c r="QV25" s="127"/>
      <c r="QW25" s="127"/>
      <c r="QX25" s="127"/>
      <c r="QY25" s="127"/>
      <c r="QZ25" s="127"/>
      <c r="RA25" s="127"/>
      <c r="RB25" s="127"/>
      <c r="RC25" s="127"/>
      <c r="RD25" s="127"/>
      <c r="RE25" s="127"/>
      <c r="RF25" s="127"/>
      <c r="RG25" s="127"/>
      <c r="RH25" s="127"/>
      <c r="RI25" s="127"/>
      <c r="RJ25" s="127"/>
      <c r="RK25" s="127"/>
      <c r="RL25" s="127"/>
      <c r="RM25" s="127"/>
      <c r="RN25" s="127"/>
      <c r="RO25" s="127"/>
      <c r="RP25" s="127"/>
      <c r="RQ25" s="127"/>
      <c r="RR25" s="127"/>
      <c r="RS25" s="127"/>
      <c r="RT25" s="127"/>
      <c r="RU25" s="127"/>
      <c r="RV25" s="127"/>
      <c r="RW25" s="127"/>
      <c r="RX25" s="127"/>
      <c r="RY25" s="127"/>
      <c r="RZ25" s="127"/>
      <c r="SA25" s="127"/>
      <c r="SB25" s="127"/>
      <c r="SC25" s="127"/>
      <c r="SD25" s="127"/>
      <c r="SE25" s="127"/>
      <c r="SF25" s="127"/>
      <c r="SG25" s="127"/>
      <c r="SH25" s="127"/>
      <c r="SI25" s="127"/>
      <c r="SJ25" s="127"/>
      <c r="SK25" s="127"/>
      <c r="SL25" s="127"/>
      <c r="SM25" s="127"/>
      <c r="SN25" s="127"/>
      <c r="SO25" s="127"/>
      <c r="SP25" s="127"/>
      <c r="SQ25" s="127"/>
      <c r="SR25" s="127"/>
      <c r="SS25" s="127"/>
      <c r="ST25" s="127"/>
      <c r="SU25" s="127"/>
      <c r="SV25" s="127"/>
      <c r="SW25" s="127"/>
      <c r="SX25" s="127"/>
      <c r="SY25" s="127"/>
      <c r="SZ25" s="127"/>
      <c r="TA25" s="127"/>
      <c r="TB25" s="127"/>
      <c r="TC25" s="127"/>
      <c r="TD25" s="127"/>
      <c r="TE25" s="127"/>
      <c r="TF25" s="127"/>
      <c r="TG25" s="127"/>
      <c r="TH25" s="127"/>
      <c r="TI25" s="127"/>
      <c r="TJ25" s="127"/>
      <c r="TK25" s="127"/>
      <c r="TL25" s="127"/>
      <c r="TM25" s="127"/>
      <c r="TN25" s="127"/>
      <c r="TO25" s="127"/>
      <c r="TP25" s="127"/>
      <c r="TQ25" s="127"/>
      <c r="TR25" s="127"/>
      <c r="TS25" s="127"/>
      <c r="TT25" s="127"/>
      <c r="TU25" s="127"/>
      <c r="TV25" s="127"/>
      <c r="TW25" s="127"/>
      <c r="TX25" s="127"/>
      <c r="TY25" s="127"/>
      <c r="TZ25" s="127"/>
      <c r="UA25" s="127"/>
      <c r="UB25" s="127"/>
      <c r="UC25" s="127"/>
      <c r="UD25" s="127"/>
      <c r="UE25" s="127"/>
      <c r="UF25" s="127"/>
      <c r="UG25" s="127"/>
      <c r="UH25" s="127"/>
      <c r="UI25" s="127"/>
      <c r="UJ25" s="127"/>
      <c r="UK25" s="127"/>
      <c r="UL25" s="127"/>
      <c r="UM25" s="127"/>
      <c r="UN25" s="127"/>
      <c r="UO25" s="127"/>
      <c r="UP25" s="127"/>
      <c r="UQ25" s="127"/>
      <c r="UR25" s="127"/>
      <c r="US25" s="127"/>
      <c r="UT25" s="127"/>
      <c r="UU25" s="127"/>
      <c r="UV25" s="127"/>
      <c r="UW25" s="127"/>
      <c r="UX25" s="127"/>
      <c r="UY25" s="127"/>
      <c r="UZ25" s="127"/>
      <c r="VA25" s="127"/>
      <c r="VB25" s="127"/>
      <c r="VC25" s="127"/>
      <c r="VD25" s="127"/>
      <c r="VE25" s="127"/>
      <c r="VF25" s="127"/>
      <c r="VG25" s="127"/>
      <c r="VH25" s="127"/>
      <c r="VI25" s="127"/>
      <c r="VJ25" s="127"/>
      <c r="VK25" s="127"/>
      <c r="VL25" s="127"/>
      <c r="VM25" s="127"/>
      <c r="VN25" s="127"/>
      <c r="VO25" s="127"/>
      <c r="VP25" s="127"/>
      <c r="VQ25" s="127"/>
      <c r="VR25" s="127"/>
      <c r="VS25" s="127"/>
      <c r="VT25" s="127"/>
      <c r="VU25" s="127"/>
      <c r="VV25" s="127"/>
      <c r="VW25" s="127"/>
      <c r="VX25" s="127"/>
      <c r="VY25" s="127"/>
      <c r="VZ25" s="127"/>
      <c r="WA25" s="127"/>
      <c r="WB25" s="127"/>
      <c r="WC25" s="127"/>
      <c r="WD25" s="127"/>
      <c r="WE25" s="127"/>
      <c r="WF25" s="127"/>
      <c r="WG25" s="127"/>
      <c r="WH25" s="127"/>
      <c r="WI25" s="127"/>
      <c r="WJ25" s="127"/>
      <c r="WK25" s="127"/>
      <c r="WL25" s="127"/>
      <c r="WM25" s="127"/>
      <c r="WN25" s="127"/>
      <c r="WO25" s="127"/>
      <c r="WP25" s="127"/>
      <c r="WQ25" s="127"/>
      <c r="WR25" s="127"/>
      <c r="WS25" s="127"/>
      <c r="WT25" s="127"/>
      <c r="WU25" s="127"/>
      <c r="WV25" s="127"/>
      <c r="WW25" s="127"/>
      <c r="WX25" s="127"/>
      <c r="WY25" s="127"/>
      <c r="WZ25" s="127"/>
      <c r="XA25" s="127"/>
      <c r="XB25" s="127"/>
      <c r="XC25" s="127"/>
      <c r="XD25" s="127"/>
      <c r="XE25" s="127"/>
      <c r="XF25" s="127"/>
      <c r="XG25" s="127"/>
      <c r="XH25" s="127"/>
      <c r="XI25" s="127"/>
      <c r="XJ25" s="127"/>
      <c r="XK25" s="127"/>
      <c r="XL25" s="127"/>
      <c r="XM25" s="127"/>
      <c r="XN25" s="127"/>
      <c r="XO25" s="127"/>
      <c r="XP25" s="127"/>
      <c r="XQ25" s="127"/>
      <c r="XR25" s="127"/>
      <c r="XS25" s="127"/>
      <c r="XT25" s="127"/>
      <c r="XU25" s="127"/>
      <c r="XV25" s="127"/>
      <c r="XW25" s="127"/>
      <c r="XX25" s="127"/>
      <c r="XY25" s="127"/>
      <c r="XZ25" s="127"/>
      <c r="YA25" s="127"/>
      <c r="YB25" s="127"/>
      <c r="YC25" s="127"/>
      <c r="YD25" s="127"/>
      <c r="YE25" s="127"/>
      <c r="YF25" s="127"/>
      <c r="YG25" s="127"/>
      <c r="YH25" s="127"/>
      <c r="YI25" s="127"/>
      <c r="YJ25" s="127"/>
      <c r="YK25" s="127"/>
      <c r="YL25" s="127"/>
      <c r="YM25" s="127"/>
      <c r="YN25" s="127"/>
      <c r="YO25" s="127"/>
      <c r="YP25" s="127"/>
      <c r="YQ25" s="127"/>
      <c r="YR25" s="127"/>
      <c r="YS25" s="127"/>
      <c r="YT25" s="127"/>
      <c r="YU25" s="127"/>
      <c r="YV25" s="127"/>
      <c r="YW25" s="127"/>
      <c r="YX25" s="127"/>
      <c r="YY25" s="127"/>
      <c r="YZ25" s="127"/>
      <c r="ZA25" s="127"/>
      <c r="ZB25" s="127"/>
      <c r="ZC25" s="127"/>
      <c r="ZD25" s="127"/>
      <c r="ZE25" s="127"/>
      <c r="ZF25" s="127"/>
      <c r="ZG25" s="127"/>
      <c r="ZH25" s="127"/>
      <c r="ZI25" s="127"/>
      <c r="ZJ25" s="127"/>
      <c r="ZK25" s="127"/>
      <c r="ZL25" s="127"/>
      <c r="ZM25" s="127"/>
      <c r="ZN25" s="127"/>
      <c r="ZO25" s="127"/>
      <c r="ZP25" s="127"/>
      <c r="ZQ25" s="127"/>
      <c r="ZR25" s="127"/>
      <c r="ZS25" s="127"/>
      <c r="ZT25" s="127"/>
      <c r="ZU25" s="127"/>
      <c r="ZV25" s="127"/>
      <c r="ZW25" s="127"/>
      <c r="ZX25" s="127"/>
      <c r="ZY25" s="127"/>
      <c r="ZZ25" s="127"/>
      <c r="AAA25" s="127"/>
      <c r="AAB25" s="127"/>
      <c r="AAC25" s="127"/>
      <c r="AAD25" s="127"/>
      <c r="AAE25" s="127"/>
      <c r="AAF25" s="127"/>
      <c r="AAG25" s="127"/>
      <c r="AAH25" s="127"/>
      <c r="AAI25" s="127"/>
      <c r="AAJ25" s="127"/>
      <c r="AAK25" s="127"/>
      <c r="AAL25" s="127"/>
      <c r="AAM25" s="127"/>
      <c r="AAN25" s="127"/>
      <c r="AAO25" s="127"/>
      <c r="AAP25" s="127"/>
      <c r="AAQ25" s="127"/>
      <c r="AAR25" s="127"/>
      <c r="AAS25" s="127"/>
      <c r="AAT25" s="127"/>
      <c r="AAU25" s="127"/>
      <c r="AAV25" s="127"/>
      <c r="AAW25" s="127"/>
      <c r="AAX25" s="127"/>
      <c r="AAY25" s="127"/>
      <c r="AAZ25" s="127"/>
      <c r="ABA25" s="127"/>
      <c r="ABB25" s="127"/>
      <c r="ABC25" s="127"/>
      <c r="ABD25" s="127"/>
      <c r="ABE25" s="127"/>
      <c r="ABF25" s="127"/>
      <c r="ABG25" s="127"/>
      <c r="ABH25" s="127"/>
      <c r="ABI25" s="127"/>
      <c r="ABJ25" s="127"/>
      <c r="ABK25" s="127"/>
      <c r="ABL25" s="127"/>
      <c r="ABM25" s="127"/>
      <c r="ABN25" s="127"/>
      <c r="ABO25" s="127"/>
      <c r="ABP25" s="127"/>
      <c r="ABQ25" s="127"/>
      <c r="ABR25" s="127"/>
      <c r="ABS25" s="127"/>
      <c r="ABT25" s="127"/>
      <c r="ABU25" s="127"/>
      <c r="ABV25" s="127"/>
      <c r="ABW25" s="127"/>
      <c r="ABX25" s="127"/>
      <c r="ABY25" s="127"/>
      <c r="ABZ25" s="127"/>
      <c r="ACA25" s="127"/>
      <c r="ACB25" s="127"/>
      <c r="ACC25" s="127"/>
      <c r="ACD25" s="127"/>
      <c r="ACE25" s="127"/>
      <c r="ACF25" s="127"/>
      <c r="ACG25" s="127"/>
      <c r="ACH25" s="127"/>
      <c r="ACI25" s="127"/>
      <c r="ACJ25" s="127"/>
      <c r="ACK25" s="127"/>
      <c r="ACL25" s="127"/>
      <c r="ACM25" s="127"/>
      <c r="ACN25" s="127"/>
      <c r="ACO25" s="127"/>
      <c r="ACP25" s="127"/>
      <c r="ACQ25" s="127"/>
      <c r="ACR25" s="127"/>
      <c r="ACS25" s="127"/>
      <c r="ACT25" s="127"/>
      <c r="ACU25" s="127"/>
      <c r="ACV25" s="127"/>
      <c r="ACW25" s="127"/>
      <c r="ACX25" s="127"/>
      <c r="ACY25" s="127"/>
      <c r="ACZ25" s="127"/>
      <c r="ADA25" s="127"/>
      <c r="ADB25" s="127"/>
      <c r="ADC25" s="127"/>
      <c r="ADD25" s="127"/>
      <c r="ADE25" s="127"/>
      <c r="ADF25" s="127"/>
      <c r="ADG25" s="127"/>
      <c r="ADH25" s="127"/>
      <c r="ADI25" s="127"/>
      <c r="ADJ25" s="127"/>
      <c r="ADK25" s="127"/>
      <c r="ADL25" s="127"/>
      <c r="ADM25" s="127"/>
      <c r="ADN25" s="127"/>
      <c r="ADO25" s="127"/>
      <c r="ADP25" s="127"/>
      <c r="ADQ25" s="127"/>
      <c r="ADR25" s="127"/>
      <c r="ADS25" s="127"/>
      <c r="ADT25" s="127"/>
      <c r="ADU25" s="127"/>
      <c r="ADV25" s="127"/>
      <c r="ADW25" s="127"/>
      <c r="ADX25" s="127"/>
      <c r="ADY25" s="127"/>
      <c r="ADZ25" s="127"/>
      <c r="AEA25" s="127"/>
      <c r="AEB25" s="127"/>
      <c r="AEC25" s="127"/>
      <c r="AED25" s="127"/>
      <c r="AEE25" s="127"/>
      <c r="AEF25" s="127"/>
      <c r="AEG25" s="127"/>
      <c r="AEH25" s="127"/>
      <c r="AEI25" s="127"/>
      <c r="AEJ25" s="127"/>
      <c r="AEK25" s="127"/>
      <c r="AEL25" s="127"/>
      <c r="AEM25" s="127"/>
      <c r="AEN25" s="127"/>
      <c r="AEO25" s="127"/>
      <c r="AEP25" s="127"/>
      <c r="AEQ25" s="127"/>
      <c r="AER25" s="127"/>
      <c r="AES25" s="127"/>
      <c r="AET25" s="127"/>
      <c r="AEU25" s="127"/>
      <c r="AEV25" s="127"/>
      <c r="AEW25" s="127"/>
      <c r="AEX25" s="127"/>
      <c r="AEY25" s="127"/>
      <c r="AEZ25" s="127"/>
      <c r="AFA25" s="127"/>
      <c r="AFB25" s="127"/>
      <c r="AFC25" s="127"/>
      <c r="AFD25" s="127"/>
      <c r="AFE25" s="127"/>
      <c r="AFF25" s="127"/>
      <c r="AFG25" s="127"/>
      <c r="AFH25" s="127"/>
      <c r="AFI25" s="127"/>
      <c r="AFJ25" s="127"/>
      <c r="AFK25" s="127"/>
      <c r="AFL25" s="127"/>
      <c r="AFM25" s="127"/>
      <c r="AFN25" s="127"/>
      <c r="AFO25" s="127"/>
      <c r="AFP25" s="127"/>
      <c r="AFQ25" s="127"/>
      <c r="AFR25" s="127"/>
      <c r="AFS25" s="127"/>
      <c r="AFT25" s="127"/>
      <c r="AFU25" s="127"/>
      <c r="AFV25" s="127"/>
      <c r="AFW25" s="127"/>
      <c r="AFX25" s="127"/>
      <c r="AFY25" s="127"/>
      <c r="AFZ25" s="127"/>
      <c r="AGA25" s="127"/>
      <c r="AGB25" s="127"/>
      <c r="AGC25" s="127"/>
      <c r="AGD25" s="127"/>
      <c r="AGE25" s="127"/>
      <c r="AGF25" s="127"/>
      <c r="AGG25" s="127"/>
      <c r="AGH25" s="127"/>
      <c r="AGI25" s="127"/>
      <c r="AGJ25" s="127"/>
      <c r="AGK25" s="127"/>
      <c r="AGL25" s="127"/>
      <c r="AGM25" s="127"/>
      <c r="AGN25" s="127"/>
      <c r="AGO25" s="127"/>
      <c r="AGP25" s="127"/>
      <c r="AGQ25" s="127"/>
      <c r="AGR25" s="127"/>
      <c r="AGS25" s="127"/>
      <c r="AGT25" s="127"/>
      <c r="AGU25" s="127"/>
      <c r="AGV25" s="127"/>
      <c r="AGW25" s="127"/>
      <c r="AGX25" s="127"/>
      <c r="AGY25" s="127"/>
      <c r="AGZ25" s="127"/>
      <c r="AHA25" s="127"/>
      <c r="AHB25" s="127"/>
      <c r="AHC25" s="127"/>
      <c r="AHD25" s="127"/>
      <c r="AHE25" s="127"/>
      <c r="AHF25" s="127"/>
      <c r="AHG25" s="127"/>
      <c r="AHH25" s="127"/>
      <c r="AHI25" s="127"/>
      <c r="AHJ25" s="127"/>
      <c r="AHK25" s="127"/>
      <c r="AHL25" s="127"/>
      <c r="AHM25" s="127"/>
      <c r="AHN25" s="127"/>
      <c r="AHO25" s="127"/>
      <c r="AHP25" s="127"/>
      <c r="AHQ25" s="127"/>
      <c r="AHR25" s="127"/>
      <c r="AHS25" s="127"/>
      <c r="AHT25" s="127"/>
      <c r="AHU25" s="127"/>
      <c r="AHV25" s="127"/>
      <c r="AHW25" s="127"/>
      <c r="AHX25" s="127"/>
      <c r="AHY25" s="127"/>
      <c r="AHZ25" s="127"/>
      <c r="AIA25" s="127"/>
      <c r="AIB25" s="127"/>
      <c r="AIC25" s="127"/>
      <c r="AID25" s="127"/>
      <c r="AIE25" s="127"/>
      <c r="AIF25" s="127"/>
      <c r="AIG25" s="127"/>
      <c r="AIH25" s="127"/>
      <c r="AII25" s="127"/>
      <c r="AIJ25" s="127"/>
      <c r="AIK25" s="127"/>
      <c r="AIL25" s="127"/>
      <c r="AIM25" s="127"/>
      <c r="AIN25" s="127"/>
      <c r="AIO25" s="127"/>
      <c r="AIP25" s="127"/>
      <c r="AIQ25" s="127"/>
      <c r="AIR25" s="127"/>
      <c r="AIS25" s="127"/>
      <c r="AIT25" s="127"/>
      <c r="AIU25" s="127"/>
      <c r="AIV25" s="127"/>
      <c r="AIW25" s="127"/>
      <c r="AIX25" s="127"/>
      <c r="AIY25" s="127"/>
      <c r="AIZ25" s="127"/>
      <c r="AJA25" s="127"/>
      <c r="AJB25" s="127"/>
      <c r="AJC25" s="127"/>
      <c r="AJD25" s="127"/>
      <c r="AJE25" s="127"/>
      <c r="AJF25" s="127"/>
      <c r="AJG25" s="127"/>
      <c r="AJH25" s="127"/>
      <c r="AJI25" s="127"/>
      <c r="AJJ25" s="127"/>
      <c r="AJK25" s="127"/>
      <c r="AJL25" s="127"/>
      <c r="AJM25" s="127"/>
      <c r="AJN25" s="127"/>
      <c r="AJO25" s="127"/>
      <c r="AJP25" s="127"/>
      <c r="AJQ25" s="127"/>
      <c r="AJR25" s="127"/>
      <c r="AJS25" s="127"/>
      <c r="AJT25" s="127"/>
      <c r="AJU25" s="127"/>
      <c r="AJV25" s="127"/>
      <c r="AJW25" s="127"/>
      <c r="AJX25" s="127"/>
      <c r="AJY25" s="127"/>
      <c r="AJZ25" s="127"/>
      <c r="AKA25" s="127"/>
      <c r="AKB25" s="127"/>
      <c r="AKC25" s="127"/>
      <c r="AKD25" s="127"/>
      <c r="AKE25" s="127"/>
      <c r="AKF25" s="127"/>
      <c r="AKG25" s="127"/>
      <c r="AKH25" s="127"/>
      <c r="AKI25" s="127"/>
      <c r="AKJ25" s="127"/>
      <c r="AKK25" s="127"/>
      <c r="AKL25" s="127"/>
      <c r="AKM25" s="127"/>
      <c r="AKN25" s="127"/>
      <c r="AKO25" s="127"/>
      <c r="AKP25" s="127"/>
      <c r="AKQ25" s="127"/>
      <c r="AKR25" s="127"/>
      <c r="AKS25" s="127"/>
      <c r="AKT25" s="127"/>
      <c r="AKU25" s="127"/>
      <c r="AKV25" s="127"/>
      <c r="AKW25" s="127"/>
    </row>
    <row r="26" spans="1:996" x14ac:dyDescent="0.25">
      <c r="AKX26"/>
      <c r="AKY26"/>
      <c r="AKZ26"/>
      <c r="ALA26"/>
      <c r="ALB26"/>
      <c r="ALC26"/>
      <c r="ALD26"/>
      <c r="ALE26"/>
      <c r="ALF26"/>
      <c r="ALG26"/>
      <c r="ALH26"/>
    </row>
  </sheetData>
  <mergeCells count="3">
    <mergeCell ref="A1:G1"/>
    <mergeCell ref="F2:G2"/>
    <mergeCell ref="C2:E2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K38"/>
  <sheetViews>
    <sheetView zoomScaleNormal="100" workbookViewId="0">
      <selection activeCell="B3" sqref="B3"/>
    </sheetView>
  </sheetViews>
  <sheetFormatPr baseColWidth="10" defaultColWidth="9.140625" defaultRowHeight="15" x14ac:dyDescent="0.25"/>
  <cols>
    <col min="1" max="1" width="37.140625"/>
    <col min="3" max="3" width="18.28515625" style="10" bestFit="1" customWidth="1"/>
    <col min="4" max="4" width="15.140625" style="10" bestFit="1" customWidth="1"/>
    <col min="5" max="5" width="14.5703125" style="10" bestFit="1" customWidth="1"/>
    <col min="6" max="6" width="14.7109375" style="10" bestFit="1" customWidth="1"/>
    <col min="7" max="7" width="6.42578125" style="229" customWidth="1"/>
    <col min="8" max="8" width="22.42578125" customWidth="1"/>
    <col min="9" max="9" width="20.140625" customWidth="1"/>
    <col min="10" max="1024" width="10.7109375"/>
  </cols>
  <sheetData>
    <row r="1" spans="1:9" ht="37.5" customHeight="1" thickBot="1" x14ac:dyDescent="0.35">
      <c r="A1" s="312" t="s">
        <v>120</v>
      </c>
      <c r="B1" s="313"/>
      <c r="C1" s="313"/>
      <c r="D1" s="313"/>
      <c r="E1" s="313"/>
      <c r="F1" s="314"/>
      <c r="G1" s="222"/>
      <c r="H1" s="315" t="s">
        <v>161</v>
      </c>
      <c r="I1" s="316"/>
    </row>
    <row r="2" spans="1:9" ht="47.25" x14ac:dyDescent="0.25">
      <c r="A2" s="54" t="s">
        <v>53</v>
      </c>
      <c r="B2" s="73" t="s">
        <v>85</v>
      </c>
      <c r="C2" s="68" t="s">
        <v>140</v>
      </c>
      <c r="D2" s="68" t="s">
        <v>88</v>
      </c>
      <c r="E2" s="68" t="s">
        <v>121</v>
      </c>
      <c r="F2" s="68" t="s">
        <v>141</v>
      </c>
      <c r="G2" s="223"/>
      <c r="H2" s="215" t="s">
        <v>159</v>
      </c>
      <c r="I2" s="216" t="s">
        <v>160</v>
      </c>
    </row>
    <row r="3" spans="1:9" ht="15.75" x14ac:dyDescent="0.25">
      <c r="A3" s="49" t="s">
        <v>59</v>
      </c>
      <c r="B3" s="74">
        <f>'GRILLE CNIV'!B2</f>
        <v>4.1706680990089187E-2</v>
      </c>
      <c r="C3" s="56">
        <f t="shared" ref="C3:C23" si="0">($C$27-$C$26)*B3</f>
        <v>39621.346940584728</v>
      </c>
      <c r="D3" s="56">
        <f t="shared" ref="D3:D23" si="1">C3/2</f>
        <v>19810.673470292364</v>
      </c>
      <c r="E3" s="56">
        <f t="shared" ref="E3:E23" si="2">C3/2</f>
        <v>19810.673470292364</v>
      </c>
      <c r="F3" s="56">
        <f t="shared" ref="F3:F23" si="3">C3*1.2</f>
        <v>47545.616328701675</v>
      </c>
      <c r="G3" s="224"/>
      <c r="H3" s="217">
        <f t="shared" ref="H3:H24" si="4">($H$27-$H$26)*B3</f>
        <v>19810.673470292364</v>
      </c>
      <c r="I3" s="218">
        <f>H3*1.2</f>
        <v>23772.808164350838</v>
      </c>
    </row>
    <row r="4" spans="1:9" ht="15.75" x14ac:dyDescent="0.25">
      <c r="A4" s="49" t="s">
        <v>60</v>
      </c>
      <c r="B4" s="74">
        <f>'GRILLE CNIV'!B3</f>
        <v>2.5388630739228764E-2</v>
      </c>
      <c r="C4" s="56">
        <f t="shared" si="0"/>
        <v>24119.199202267326</v>
      </c>
      <c r="D4" s="56">
        <f t="shared" si="1"/>
        <v>12059.599601133663</v>
      </c>
      <c r="E4" s="56">
        <f t="shared" si="2"/>
        <v>12059.599601133663</v>
      </c>
      <c r="F4" s="56">
        <f t="shared" si="3"/>
        <v>28943.039042720789</v>
      </c>
      <c r="G4" s="224"/>
      <c r="H4" s="217">
        <f t="shared" si="4"/>
        <v>12059.599601133663</v>
      </c>
      <c r="I4" s="218">
        <f t="shared" ref="I4:I27" si="5">H4*1.2</f>
        <v>14471.519521360395</v>
      </c>
    </row>
    <row r="5" spans="1:9" ht="15.75" x14ac:dyDescent="0.25">
      <c r="A5" s="49" t="s">
        <v>61</v>
      </c>
      <c r="B5" s="74">
        <f>'GRILLE CNIV'!B4</f>
        <v>1.217566526677998E-2</v>
      </c>
      <c r="C5" s="56">
        <f t="shared" si="0"/>
        <v>11566.882003440982</v>
      </c>
      <c r="D5" s="56">
        <f t="shared" si="1"/>
        <v>5783.4410017204909</v>
      </c>
      <c r="E5" s="56">
        <f t="shared" si="2"/>
        <v>5783.4410017204909</v>
      </c>
      <c r="F5" s="56">
        <f t="shared" si="3"/>
        <v>13880.258404129178</v>
      </c>
      <c r="G5" s="224"/>
      <c r="H5" s="217">
        <f t="shared" si="4"/>
        <v>5783.4410017204909</v>
      </c>
      <c r="I5" s="218">
        <f t="shared" si="5"/>
        <v>6940.1292020645888</v>
      </c>
    </row>
    <row r="6" spans="1:9" ht="15.75" x14ac:dyDescent="0.25">
      <c r="A6" s="49" t="s">
        <v>62</v>
      </c>
      <c r="B6" s="74">
        <f>'GRILLE CNIV'!B5</f>
        <v>0.15</v>
      </c>
      <c r="C6" s="56">
        <f t="shared" si="0"/>
        <v>142500</v>
      </c>
      <c r="D6" s="56">
        <f t="shared" si="1"/>
        <v>71250</v>
      </c>
      <c r="E6" s="56">
        <f t="shared" si="2"/>
        <v>71250</v>
      </c>
      <c r="F6" s="56">
        <f t="shared" si="3"/>
        <v>171000</v>
      </c>
      <c r="G6" s="224"/>
      <c r="H6" s="217">
        <f t="shared" si="4"/>
        <v>71250</v>
      </c>
      <c r="I6" s="218">
        <f t="shared" si="5"/>
        <v>85500</v>
      </c>
    </row>
    <row r="7" spans="1:9" ht="15.75" x14ac:dyDescent="0.25">
      <c r="A7" s="49" t="s">
        <v>63</v>
      </c>
      <c r="B7" s="74">
        <f>'GRILLE CNIV'!B6</f>
        <v>7.2617414516022244E-2</v>
      </c>
      <c r="C7" s="56">
        <f t="shared" si="0"/>
        <v>68986.543790221127</v>
      </c>
      <c r="D7" s="56">
        <f t="shared" si="1"/>
        <v>34493.271895110563</v>
      </c>
      <c r="E7" s="56">
        <f t="shared" si="2"/>
        <v>34493.271895110563</v>
      </c>
      <c r="F7" s="56">
        <f t="shared" si="3"/>
        <v>82783.852548265349</v>
      </c>
      <c r="G7" s="224"/>
      <c r="H7" s="217">
        <f t="shared" si="4"/>
        <v>34493.271895110563</v>
      </c>
      <c r="I7" s="218">
        <f t="shared" si="5"/>
        <v>41391.926274132675</v>
      </c>
    </row>
    <row r="8" spans="1:9" ht="15.75" x14ac:dyDescent="0.25">
      <c r="A8" s="49" t="s">
        <v>64</v>
      </c>
      <c r="B8" s="74">
        <f>'GRILLE CNIV'!B7</f>
        <v>4.1456769428537352E-3</v>
      </c>
      <c r="C8" s="56">
        <f t="shared" si="0"/>
        <v>3938.3930957110483</v>
      </c>
      <c r="D8" s="56">
        <f t="shared" si="1"/>
        <v>1969.1965478555242</v>
      </c>
      <c r="E8" s="56">
        <f t="shared" si="2"/>
        <v>1969.1965478555242</v>
      </c>
      <c r="F8" s="56">
        <f t="shared" si="3"/>
        <v>4726.0717148532576</v>
      </c>
      <c r="G8" s="224"/>
      <c r="H8" s="217">
        <f t="shared" si="4"/>
        <v>1969.1965478555242</v>
      </c>
      <c r="I8" s="218">
        <f t="shared" si="5"/>
        <v>2363.0358574266288</v>
      </c>
    </row>
    <row r="9" spans="1:9" ht="15.75" x14ac:dyDescent="0.25">
      <c r="A9" s="49" t="s">
        <v>65</v>
      </c>
      <c r="B9" s="74">
        <f>'GRILLE CNIV'!B8</f>
        <v>2.208747739554295E-2</v>
      </c>
      <c r="C9" s="56">
        <f t="shared" si="0"/>
        <v>20983.103525765804</v>
      </c>
      <c r="D9" s="56">
        <f t="shared" si="1"/>
        <v>10491.551762882902</v>
      </c>
      <c r="E9" s="56">
        <f t="shared" si="2"/>
        <v>10491.551762882902</v>
      </c>
      <c r="F9" s="56">
        <f t="shared" si="3"/>
        <v>25179.724230918964</v>
      </c>
      <c r="G9" s="224"/>
      <c r="H9" s="217">
        <f t="shared" si="4"/>
        <v>10491.551762882902</v>
      </c>
      <c r="I9" s="218">
        <f t="shared" si="5"/>
        <v>12589.862115459482</v>
      </c>
    </row>
    <row r="10" spans="1:9" ht="15.75" x14ac:dyDescent="0.25">
      <c r="A10" s="49" t="s">
        <v>66</v>
      </c>
      <c r="B10" s="74">
        <f>'GRILLE CNIV'!B9</f>
        <v>0.14172464476002503</v>
      </c>
      <c r="C10" s="56">
        <f t="shared" si="0"/>
        <v>134638.41252202378</v>
      </c>
      <c r="D10" s="56">
        <f t="shared" si="1"/>
        <v>67319.206261011888</v>
      </c>
      <c r="E10" s="56">
        <f t="shared" si="2"/>
        <v>67319.206261011888</v>
      </c>
      <c r="F10" s="56">
        <f t="shared" si="3"/>
        <v>161566.09502642852</v>
      </c>
      <c r="G10" s="224"/>
      <c r="H10" s="217">
        <f t="shared" si="4"/>
        <v>67319.206261011888</v>
      </c>
      <c r="I10" s="218">
        <f t="shared" si="5"/>
        <v>80783.04751321426</v>
      </c>
    </row>
    <row r="11" spans="1:9" ht="15.75" x14ac:dyDescent="0.25">
      <c r="A11" s="49" t="s">
        <v>67</v>
      </c>
      <c r="B11" s="74">
        <f>'GRILLE CNIV'!B10</f>
        <v>8.0217105781329179E-2</v>
      </c>
      <c r="C11" s="56">
        <f t="shared" si="0"/>
        <v>76206.250492262727</v>
      </c>
      <c r="D11" s="56">
        <f t="shared" si="1"/>
        <v>38103.125246131363</v>
      </c>
      <c r="E11" s="56">
        <f t="shared" si="2"/>
        <v>38103.125246131363</v>
      </c>
      <c r="F11" s="56">
        <f t="shared" si="3"/>
        <v>91447.500590715266</v>
      </c>
      <c r="G11" s="224"/>
      <c r="H11" s="217">
        <f t="shared" si="4"/>
        <v>38103.125246131363</v>
      </c>
      <c r="I11" s="218">
        <f t="shared" si="5"/>
        <v>45723.750295357633</v>
      </c>
    </row>
    <row r="12" spans="1:9" ht="15.75" x14ac:dyDescent="0.25">
      <c r="A12" s="49" t="s">
        <v>68</v>
      </c>
      <c r="B12" s="74">
        <f>'GRILLE CNIV'!B11</f>
        <v>8.1198754942560999E-3</v>
      </c>
      <c r="C12" s="56">
        <f t="shared" si="0"/>
        <v>7713.8817195432948</v>
      </c>
      <c r="D12" s="56">
        <f t="shared" si="1"/>
        <v>3856.9408597716474</v>
      </c>
      <c r="E12" s="56">
        <f t="shared" si="2"/>
        <v>3856.9408597716474</v>
      </c>
      <c r="F12" s="56">
        <f t="shared" si="3"/>
        <v>9256.6580634519541</v>
      </c>
      <c r="G12" s="224"/>
      <c r="H12" s="217">
        <f t="shared" si="4"/>
        <v>3856.9408597716474</v>
      </c>
      <c r="I12" s="218">
        <f t="shared" si="5"/>
        <v>4628.3290317259771</v>
      </c>
    </row>
    <row r="13" spans="1:9" ht="15.75" x14ac:dyDescent="0.25">
      <c r="A13" s="49" t="s">
        <v>69</v>
      </c>
      <c r="B13" s="74">
        <f>'GRILLE CNIV'!B12</f>
        <v>1.8674827048174407E-2</v>
      </c>
      <c r="C13" s="56">
        <f t="shared" si="0"/>
        <v>17741.085695765687</v>
      </c>
      <c r="D13" s="56">
        <f t="shared" si="1"/>
        <v>8870.5428478828435</v>
      </c>
      <c r="E13" s="56">
        <f t="shared" si="2"/>
        <v>8870.5428478828435</v>
      </c>
      <c r="F13" s="56">
        <f t="shared" si="3"/>
        <v>21289.302834918824</v>
      </c>
      <c r="G13" s="224"/>
      <c r="H13" s="217">
        <f t="shared" si="4"/>
        <v>8870.5428478828435</v>
      </c>
      <c r="I13" s="218">
        <f t="shared" si="5"/>
        <v>10644.651417459412</v>
      </c>
    </row>
    <row r="14" spans="1:9" ht="15.75" x14ac:dyDescent="0.25">
      <c r="A14" s="49" t="s">
        <v>70</v>
      </c>
      <c r="B14" s="74">
        <f>'GRILLE CNIV'!B13</f>
        <v>2.8570445328967319E-3</v>
      </c>
      <c r="C14" s="56">
        <f t="shared" si="0"/>
        <v>2714.1923062518954</v>
      </c>
      <c r="D14" s="56">
        <f t="shared" si="1"/>
        <v>1357.0961531259477</v>
      </c>
      <c r="E14" s="56">
        <f t="shared" si="2"/>
        <v>1357.0961531259477</v>
      </c>
      <c r="F14" s="56">
        <f t="shared" si="3"/>
        <v>3257.0307675022746</v>
      </c>
      <c r="G14" s="224"/>
      <c r="H14" s="217">
        <f t="shared" si="4"/>
        <v>1357.0961531259477</v>
      </c>
      <c r="I14" s="218">
        <f t="shared" si="5"/>
        <v>1628.5153837511373</v>
      </c>
    </row>
    <row r="15" spans="1:9" ht="15.75" x14ac:dyDescent="0.25">
      <c r="A15" s="49" t="s">
        <v>71</v>
      </c>
      <c r="B15" s="74">
        <f>'GRILLE CNIV'!B14</f>
        <v>7.4204927219555836E-2</v>
      </c>
      <c r="C15" s="56">
        <f t="shared" si="0"/>
        <v>70494.680858578038</v>
      </c>
      <c r="D15" s="56">
        <f t="shared" si="1"/>
        <v>35247.340429289019</v>
      </c>
      <c r="E15" s="56">
        <f t="shared" si="2"/>
        <v>35247.340429289019</v>
      </c>
      <c r="F15" s="56">
        <f t="shared" si="3"/>
        <v>84593.617030293637</v>
      </c>
      <c r="G15" s="224"/>
      <c r="H15" s="217">
        <f t="shared" si="4"/>
        <v>35247.340429289019</v>
      </c>
      <c r="I15" s="218">
        <f t="shared" si="5"/>
        <v>42296.808515146819</v>
      </c>
    </row>
    <row r="16" spans="1:9" ht="15.75" x14ac:dyDescent="0.25">
      <c r="A16" s="49" t="s">
        <v>72</v>
      </c>
      <c r="B16" s="74">
        <f>'GRILLE CNIV'!B15</f>
        <v>0.10750660152393392</v>
      </c>
      <c r="C16" s="56">
        <f t="shared" si="0"/>
        <v>102131.27144773722</v>
      </c>
      <c r="D16" s="56">
        <f t="shared" si="1"/>
        <v>51065.635723868611</v>
      </c>
      <c r="E16" s="56">
        <f t="shared" si="2"/>
        <v>51065.635723868611</v>
      </c>
      <c r="F16" s="56">
        <f t="shared" si="3"/>
        <v>122557.52573728465</v>
      </c>
      <c r="G16" s="224"/>
      <c r="H16" s="217">
        <f t="shared" si="4"/>
        <v>51065.635723868611</v>
      </c>
      <c r="I16" s="218">
        <f t="shared" si="5"/>
        <v>61278.762868642327</v>
      </c>
    </row>
    <row r="17" spans="1:11" ht="15.75" x14ac:dyDescent="0.25">
      <c r="A17" s="49" t="s">
        <v>73</v>
      </c>
      <c r="B17" s="74">
        <f>'GRILLE CNIV'!B16</f>
        <v>3.9727097712394166E-3</v>
      </c>
      <c r="C17" s="56">
        <f t="shared" si="0"/>
        <v>3774.0742826774458</v>
      </c>
      <c r="D17" s="56">
        <f t="shared" si="1"/>
        <v>1887.0371413387229</v>
      </c>
      <c r="E17" s="56">
        <f t="shared" si="2"/>
        <v>1887.0371413387229</v>
      </c>
      <c r="F17" s="56">
        <f t="shared" si="3"/>
        <v>4528.8891392129344</v>
      </c>
      <c r="G17" s="224"/>
      <c r="H17" s="217">
        <f t="shared" si="4"/>
        <v>1887.0371413387229</v>
      </c>
      <c r="I17" s="218">
        <f t="shared" si="5"/>
        <v>2264.4445696064672</v>
      </c>
    </row>
    <row r="18" spans="1:11" ht="15.75" x14ac:dyDescent="0.25">
      <c r="A18" s="49" t="s">
        <v>74</v>
      </c>
      <c r="B18" s="74">
        <f>'GRILLE CNIV'!B17</f>
        <v>3.780481583290559E-2</v>
      </c>
      <c r="C18" s="56">
        <f t="shared" si="0"/>
        <v>35914.575041260308</v>
      </c>
      <c r="D18" s="56">
        <f t="shared" si="1"/>
        <v>17957.287520630154</v>
      </c>
      <c r="E18" s="56">
        <f t="shared" si="2"/>
        <v>17957.287520630154</v>
      </c>
      <c r="F18" s="56">
        <f t="shared" si="3"/>
        <v>43097.490049512366</v>
      </c>
      <c r="G18" s="224"/>
      <c r="H18" s="217">
        <f t="shared" si="4"/>
        <v>17957.287520630154</v>
      </c>
      <c r="I18" s="218">
        <f t="shared" si="5"/>
        <v>21548.745024756183</v>
      </c>
    </row>
    <row r="19" spans="1:11" ht="15.75" x14ac:dyDescent="0.25">
      <c r="A19" s="49" t="s">
        <v>75</v>
      </c>
      <c r="B19" s="74">
        <f>'GRILLE CNIV'!B18</f>
        <v>1.6824253184619876E-2</v>
      </c>
      <c r="C19" s="56">
        <f t="shared" si="0"/>
        <v>15983.040525388882</v>
      </c>
      <c r="D19" s="56">
        <f t="shared" si="1"/>
        <v>7991.520262694441</v>
      </c>
      <c r="E19" s="56">
        <f t="shared" si="2"/>
        <v>7991.520262694441</v>
      </c>
      <c r="F19" s="56">
        <f t="shared" si="3"/>
        <v>19179.648630466658</v>
      </c>
      <c r="G19" s="224"/>
      <c r="H19" s="217">
        <f t="shared" si="4"/>
        <v>7991.520262694441</v>
      </c>
      <c r="I19" s="218">
        <f t="shared" si="5"/>
        <v>9589.8243152333289</v>
      </c>
    </row>
    <row r="20" spans="1:11" ht="15.75" x14ac:dyDescent="0.25">
      <c r="A20" s="49" t="s">
        <v>76</v>
      </c>
      <c r="B20" s="74">
        <f>'GRILLE CNIV'!B19</f>
        <v>4.6172704464558078E-3</v>
      </c>
      <c r="C20" s="56">
        <f t="shared" si="0"/>
        <v>4386.4069241330171</v>
      </c>
      <c r="D20" s="56">
        <f t="shared" si="1"/>
        <v>2193.2034620665086</v>
      </c>
      <c r="E20" s="56">
        <f t="shared" si="2"/>
        <v>2193.2034620665086</v>
      </c>
      <c r="F20" s="56">
        <f t="shared" si="3"/>
        <v>5263.6883089596204</v>
      </c>
      <c r="G20" s="224"/>
      <c r="H20" s="217">
        <f t="shared" si="4"/>
        <v>2193.2034620665086</v>
      </c>
      <c r="I20" s="218">
        <f t="shared" si="5"/>
        <v>2631.8441544798102</v>
      </c>
    </row>
    <row r="21" spans="1:11" ht="15.75" x14ac:dyDescent="0.25">
      <c r="A21" s="49" t="s">
        <v>77</v>
      </c>
      <c r="B21" s="74">
        <f>'GRILLE CNIV'!B20</f>
        <v>2.9899103013471238E-2</v>
      </c>
      <c r="C21" s="56">
        <f t="shared" si="0"/>
        <v>28404.147862797676</v>
      </c>
      <c r="D21" s="56">
        <f t="shared" si="1"/>
        <v>14202.073931398838</v>
      </c>
      <c r="E21" s="56">
        <f t="shared" si="2"/>
        <v>14202.073931398838</v>
      </c>
      <c r="F21" s="56">
        <f t="shared" si="3"/>
        <v>34084.977435357207</v>
      </c>
      <c r="G21" s="224"/>
      <c r="H21" s="217">
        <f t="shared" si="4"/>
        <v>14202.073931398838</v>
      </c>
      <c r="I21" s="218">
        <f t="shared" si="5"/>
        <v>17042.488717678603</v>
      </c>
    </row>
    <row r="22" spans="1:11" ht="15.75" x14ac:dyDescent="0.25">
      <c r="A22" s="49" t="s">
        <v>78</v>
      </c>
      <c r="B22" s="74">
        <f>'GRILLE CNIV'!B21</f>
        <v>6.4349781688824575E-2</v>
      </c>
      <c r="C22" s="56">
        <f t="shared" si="0"/>
        <v>61132.292604383343</v>
      </c>
      <c r="D22" s="56">
        <f t="shared" si="1"/>
        <v>30566.146302191672</v>
      </c>
      <c r="E22" s="56">
        <f t="shared" si="2"/>
        <v>30566.146302191672</v>
      </c>
      <c r="F22" s="56">
        <f t="shared" si="3"/>
        <v>73358.751125260009</v>
      </c>
      <c r="G22" s="224"/>
      <c r="H22" s="217">
        <f t="shared" si="4"/>
        <v>30566.146302191672</v>
      </c>
      <c r="I22" s="218">
        <f t="shared" si="5"/>
        <v>36679.375562630004</v>
      </c>
    </row>
    <row r="23" spans="1:11" ht="15.75" x14ac:dyDescent="0.25">
      <c r="A23" s="49" t="s">
        <v>79</v>
      </c>
      <c r="B23" s="74">
        <f>'GRILLE CNIV'!B22</f>
        <v>8.1105493851795635E-2</v>
      </c>
      <c r="C23" s="56">
        <f t="shared" si="0"/>
        <v>77050.219159205852</v>
      </c>
      <c r="D23" s="56">
        <f t="shared" si="1"/>
        <v>38525.109579602926</v>
      </c>
      <c r="E23" s="56">
        <f t="shared" si="2"/>
        <v>38525.109579602926</v>
      </c>
      <c r="F23" s="56">
        <f t="shared" si="3"/>
        <v>92460.262991047013</v>
      </c>
      <c r="G23" s="224"/>
      <c r="H23" s="217">
        <f t="shared" si="4"/>
        <v>38525.109579602926</v>
      </c>
      <c r="I23" s="218">
        <f t="shared" si="5"/>
        <v>46230.131495523507</v>
      </c>
    </row>
    <row r="24" spans="1:11" ht="15.75" x14ac:dyDescent="0.25">
      <c r="A24" s="65" t="s">
        <v>122</v>
      </c>
      <c r="B24" s="129">
        <f>SUM(B3:B23)</f>
        <v>1</v>
      </c>
      <c r="C24" s="53">
        <f>SUM(C3:C23)</f>
        <v>950000.00000000023</v>
      </c>
      <c r="D24" s="53">
        <f>SUM(D3:D23)</f>
        <v>475000.00000000012</v>
      </c>
      <c r="E24" s="53">
        <f>SUM(E3:E23)</f>
        <v>475000.00000000012</v>
      </c>
      <c r="F24" s="53">
        <f>SUM(F3:F23)</f>
        <v>1140000.0000000002</v>
      </c>
      <c r="G24" s="223"/>
      <c r="H24" s="219">
        <f t="shared" si="4"/>
        <v>475000</v>
      </c>
      <c r="I24" s="218">
        <f t="shared" si="5"/>
        <v>570000</v>
      </c>
      <c r="K24" s="12"/>
    </row>
    <row r="25" spans="1:11" ht="15.75" x14ac:dyDescent="0.25">
      <c r="A25" s="49"/>
      <c r="B25" s="74"/>
      <c r="C25" s="56"/>
      <c r="D25" s="56"/>
      <c r="E25" s="56"/>
      <c r="F25" s="230"/>
      <c r="G25" s="225"/>
      <c r="H25" s="217"/>
      <c r="I25" s="218">
        <f t="shared" si="5"/>
        <v>0</v>
      </c>
    </row>
    <row r="26" spans="1:11" ht="15.75" x14ac:dyDescent="0.25">
      <c r="A26" s="59" t="s">
        <v>82</v>
      </c>
      <c r="B26" s="74">
        <v>0.05</v>
      </c>
      <c r="C26" s="56">
        <f>$B$26*C27</f>
        <v>50000</v>
      </c>
      <c r="D26" s="56">
        <f>C26/2</f>
        <v>25000</v>
      </c>
      <c r="E26" s="56">
        <f>C26/2</f>
        <v>25000</v>
      </c>
      <c r="F26" s="56">
        <f>C26*1.2</f>
        <v>60000</v>
      </c>
      <c r="G26" s="224"/>
      <c r="H26" s="217">
        <f>$B$26*H27</f>
        <v>25000</v>
      </c>
      <c r="I26" s="218">
        <f t="shared" si="5"/>
        <v>30000</v>
      </c>
    </row>
    <row r="27" spans="1:11" ht="16.5" thickBot="1" x14ac:dyDescent="0.3">
      <c r="A27" s="293" t="s">
        <v>83</v>
      </c>
      <c r="B27" s="293"/>
      <c r="C27" s="61">
        <v>1000000</v>
      </c>
      <c r="D27" s="130">
        <f>C27/2</f>
        <v>500000</v>
      </c>
      <c r="E27" s="53">
        <f>C27/2</f>
        <v>500000</v>
      </c>
      <c r="F27" s="61">
        <f>C27*1.2</f>
        <v>1200000</v>
      </c>
      <c r="G27" s="226"/>
      <c r="H27" s="220">
        <v>500000</v>
      </c>
      <c r="I27" s="221">
        <f t="shared" si="5"/>
        <v>600000</v>
      </c>
    </row>
    <row r="28" spans="1:11" x14ac:dyDescent="0.25">
      <c r="A28" s="117"/>
      <c r="B28" s="117" t="s">
        <v>119</v>
      </c>
      <c r="C28" s="131">
        <f>C24+C26-C27</f>
        <v>0</v>
      </c>
      <c r="D28" s="131">
        <f>D24+D26-D27</f>
        <v>0</v>
      </c>
      <c r="E28" s="131">
        <f>E24+E26-E27</f>
        <v>0</v>
      </c>
      <c r="F28" s="131">
        <f>F24+F26-F27</f>
        <v>0</v>
      </c>
      <c r="G28" s="227"/>
    </row>
    <row r="29" spans="1:11" x14ac:dyDescent="0.25">
      <c r="A29" s="84"/>
      <c r="B29" s="84"/>
      <c r="C29" s="125"/>
      <c r="D29" s="125"/>
      <c r="E29" s="125"/>
      <c r="F29" s="125"/>
      <c r="G29" s="228"/>
    </row>
    <row r="30" spans="1:11" x14ac:dyDescent="0.25">
      <c r="A30" s="84"/>
      <c r="B30" s="84"/>
      <c r="C30" s="125"/>
      <c r="D30" s="125"/>
      <c r="E30" s="125"/>
      <c r="F30" s="125"/>
      <c r="G30" s="228"/>
    </row>
    <row r="31" spans="1:11" x14ac:dyDescent="0.25">
      <c r="A31" s="84"/>
      <c r="B31" s="84"/>
      <c r="C31" s="125"/>
      <c r="D31" s="125"/>
      <c r="E31" s="125"/>
      <c r="F31" s="125"/>
      <c r="G31" s="228"/>
    </row>
    <row r="32" spans="1:11" x14ac:dyDescent="0.25">
      <c r="A32" s="84"/>
      <c r="B32" s="84"/>
      <c r="C32" s="125"/>
      <c r="D32" s="125"/>
      <c r="E32" s="125"/>
      <c r="F32" s="125"/>
      <c r="G32" s="228"/>
    </row>
    <row r="33" spans="1:7" x14ac:dyDescent="0.25">
      <c r="A33" s="84"/>
      <c r="B33" s="84"/>
      <c r="C33" s="125"/>
      <c r="D33" s="125"/>
      <c r="E33" s="125"/>
      <c r="F33" s="125"/>
      <c r="G33" s="228"/>
    </row>
    <row r="34" spans="1:7" x14ac:dyDescent="0.25">
      <c r="A34" s="84"/>
      <c r="B34" s="84"/>
      <c r="C34" s="125"/>
      <c r="D34" s="125"/>
      <c r="E34" s="125"/>
      <c r="F34" s="125"/>
      <c r="G34" s="228"/>
    </row>
    <row r="35" spans="1:7" x14ac:dyDescent="0.25">
      <c r="A35" s="84"/>
      <c r="B35" s="84"/>
      <c r="C35" s="125"/>
      <c r="D35" s="125"/>
      <c r="E35" s="125"/>
      <c r="F35" s="125"/>
      <c r="G35" s="228"/>
    </row>
    <row r="36" spans="1:7" x14ac:dyDescent="0.25">
      <c r="A36" s="84"/>
      <c r="B36" s="84"/>
      <c r="C36" s="125"/>
      <c r="D36" s="125"/>
      <c r="E36" s="125"/>
      <c r="F36" s="125"/>
      <c r="G36" s="228"/>
    </row>
    <row r="38" spans="1:7" ht="7.5" customHeight="1" x14ac:dyDescent="0.25"/>
  </sheetData>
  <mergeCells count="3">
    <mergeCell ref="A1:F1"/>
    <mergeCell ref="A27:B27"/>
    <mergeCell ref="H1:I1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LU25"/>
  <sheetViews>
    <sheetView zoomScaleNormal="100" workbookViewId="0">
      <selection activeCell="B2" sqref="B2:C22"/>
    </sheetView>
  </sheetViews>
  <sheetFormatPr baseColWidth="10" defaultColWidth="9.140625" defaultRowHeight="15" x14ac:dyDescent="0.25"/>
  <cols>
    <col min="1" max="1" width="22.5703125" style="4" customWidth="1"/>
    <col min="2" max="2" width="11.42578125" style="4"/>
    <col min="3" max="3" width="9.140625" style="4"/>
    <col min="4" max="1009" width="11.42578125" style="4"/>
    <col min="1010" max="1012" width="11.42578125"/>
  </cols>
  <sheetData>
    <row r="1" spans="1:3" ht="39" x14ac:dyDescent="0.25">
      <c r="A1" s="9" t="s">
        <v>53</v>
      </c>
      <c r="B1" s="28">
        <v>2020</v>
      </c>
      <c r="C1" s="28" t="s">
        <v>162</v>
      </c>
    </row>
    <row r="2" spans="1:3" x14ac:dyDescent="0.25">
      <c r="A2" s="4" t="s">
        <v>59</v>
      </c>
      <c r="B2" s="29">
        <v>4.1706680990089187E-2</v>
      </c>
      <c r="C2" s="29">
        <v>4.5344049397132796E-2</v>
      </c>
    </row>
    <row r="3" spans="1:3" x14ac:dyDescent="0.25">
      <c r="A3" s="4" t="s">
        <v>60</v>
      </c>
      <c r="B3" s="29">
        <v>2.5388630739228764E-2</v>
      </c>
      <c r="C3" s="29">
        <v>2.7602851606406176E-2</v>
      </c>
    </row>
    <row r="4" spans="1:3" x14ac:dyDescent="0.25">
      <c r="A4" s="4" t="s">
        <v>61</v>
      </c>
      <c r="B4" s="29">
        <v>1.217566526677998E-2</v>
      </c>
      <c r="C4" s="29">
        <v>1.3237542623711062E-2</v>
      </c>
    </row>
    <row r="5" spans="1:3" x14ac:dyDescent="0.25">
      <c r="A5" s="4" t="s">
        <v>62</v>
      </c>
      <c r="B5" s="29">
        <v>0.15</v>
      </c>
      <c r="C5" s="29">
        <v>0.16308196308371301</v>
      </c>
    </row>
    <row r="6" spans="1:3" x14ac:dyDescent="0.25">
      <c r="A6" s="4" t="s">
        <v>63</v>
      </c>
      <c r="B6" s="29">
        <v>7.2617414516022244E-2</v>
      </c>
      <c r="C6" s="29">
        <v>7.8950603422244164E-2</v>
      </c>
    </row>
    <row r="7" spans="1:3" x14ac:dyDescent="0.25">
      <c r="A7" s="4" t="s">
        <v>64</v>
      </c>
      <c r="B7" s="29">
        <v>4.1456769428537352E-3</v>
      </c>
      <c r="C7" s="29">
        <v>4.5072342276764868E-3</v>
      </c>
    </row>
    <row r="8" spans="1:3" x14ac:dyDescent="0.25">
      <c r="A8" s="4" t="s">
        <v>65</v>
      </c>
      <c r="B8" s="29">
        <v>2.208747739554295E-2</v>
      </c>
      <c r="C8" s="29">
        <v>2.4013794488215206E-2</v>
      </c>
    </row>
    <row r="9" spans="1:3" x14ac:dyDescent="0.25">
      <c r="A9" s="4" t="s">
        <v>66</v>
      </c>
      <c r="B9" s="29">
        <v>0.14172464476002503</v>
      </c>
      <c r="C9" s="29">
        <v>0.15408488856537828</v>
      </c>
    </row>
    <row r="10" spans="1:3" x14ac:dyDescent="0.25">
      <c r="A10" s="4" t="s">
        <v>67</v>
      </c>
      <c r="B10" s="29">
        <v>8.0217105781329179E-2</v>
      </c>
      <c r="C10" s="29"/>
    </row>
    <row r="11" spans="1:3" x14ac:dyDescent="0.25">
      <c r="A11" s="4" t="s">
        <v>68</v>
      </c>
      <c r="B11" s="29">
        <v>8.1198754942560999E-3</v>
      </c>
      <c r="C11" s="29">
        <v>8.8280349039907939E-3</v>
      </c>
    </row>
    <row r="12" spans="1:3" x14ac:dyDescent="0.25">
      <c r="A12" s="4" t="s">
        <v>69</v>
      </c>
      <c r="B12" s="29">
        <v>1.8674827048174407E-2</v>
      </c>
      <c r="C12" s="29">
        <v>2.0303516368434023E-2</v>
      </c>
    </row>
    <row r="13" spans="1:3" x14ac:dyDescent="0.25">
      <c r="A13" s="4" t="s">
        <v>70</v>
      </c>
      <c r="B13" s="29">
        <v>2.8570445328967319E-3</v>
      </c>
      <c r="C13" s="29">
        <v>3.1062162069492591E-3</v>
      </c>
    </row>
    <row r="14" spans="1:3" x14ac:dyDescent="0.25">
      <c r="A14" s="4" t="s">
        <v>71</v>
      </c>
      <c r="B14" s="29">
        <v>7.4204927219555836E-2</v>
      </c>
      <c r="C14" s="29">
        <v>8.0676568009661428E-2</v>
      </c>
    </row>
    <row r="15" spans="1:3" x14ac:dyDescent="0.25">
      <c r="A15" s="4" t="s">
        <v>72</v>
      </c>
      <c r="B15" s="29">
        <v>0.10750660152393392</v>
      </c>
      <c r="C15" s="29">
        <v>0.11688258413987757</v>
      </c>
    </row>
    <row r="16" spans="1:3" x14ac:dyDescent="0.25">
      <c r="A16" s="4" t="s">
        <v>73</v>
      </c>
      <c r="B16" s="29">
        <v>3.9727097712394166E-3</v>
      </c>
      <c r="C16" s="29">
        <v>4.3191820550371497E-3</v>
      </c>
    </row>
    <row r="17" spans="1:3" x14ac:dyDescent="0.25">
      <c r="A17" s="4" t="s">
        <v>74</v>
      </c>
      <c r="B17" s="29">
        <v>3.780481583290559E-2</v>
      </c>
      <c r="C17" s="29">
        <v>4.1101890533656524E-2</v>
      </c>
    </row>
    <row r="18" spans="1:3" x14ac:dyDescent="0.25">
      <c r="A18" s="4" t="s">
        <v>75</v>
      </c>
      <c r="B18" s="29">
        <v>1.6824253184619876E-2</v>
      </c>
      <c r="C18" s="29">
        <v>1.8291548245101461E-2</v>
      </c>
    </row>
    <row r="19" spans="1:3" x14ac:dyDescent="0.25">
      <c r="A19" s="4" t="s">
        <v>76</v>
      </c>
      <c r="B19" s="29">
        <v>4.6172704464558078E-3</v>
      </c>
      <c r="C19" s="29">
        <v>5.0199568566428338E-3</v>
      </c>
    </row>
    <row r="20" spans="1:3" x14ac:dyDescent="0.25">
      <c r="A20" s="4" t="s">
        <v>77</v>
      </c>
      <c r="B20" s="29">
        <v>2.9899103013471238E-2</v>
      </c>
      <c r="C20" s="29">
        <v>3.2506696092526988E-2</v>
      </c>
    </row>
    <row r="21" spans="1:3" x14ac:dyDescent="0.25">
      <c r="A21" s="4" t="s">
        <v>78</v>
      </c>
      <c r="B21" s="29">
        <v>6.4349781688824575E-2</v>
      </c>
      <c r="C21" s="29">
        <v>6.9961924812145873E-2</v>
      </c>
    </row>
    <row r="22" spans="1:3" x14ac:dyDescent="0.25">
      <c r="A22" s="4" t="s">
        <v>79</v>
      </c>
      <c r="B22" s="29">
        <v>8.1105493851795635E-2</v>
      </c>
      <c r="C22" s="29">
        <v>8.8178954361498987E-2</v>
      </c>
    </row>
    <row r="23" spans="1:3" x14ac:dyDescent="0.25">
      <c r="A23"/>
      <c r="B23" s="30">
        <f>SUM(B2:B22)</f>
        <v>1</v>
      </c>
      <c r="C23" s="30">
        <f>SUM(C2:C22)</f>
        <v>0.99999999999999989</v>
      </c>
    </row>
    <row r="24" spans="1:3" x14ac:dyDescent="0.25">
      <c r="A24"/>
    </row>
    <row r="25" spans="1:3" x14ac:dyDescent="0.25">
      <c r="A25" s="4" t="s">
        <v>82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1317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BUDGET PRESENTE A AG</vt:lpstr>
      <vt:lpstr>BUDGET 2020 AVEC AJOUT ACTIONS</vt:lpstr>
      <vt:lpstr>RECAP IPS</vt:lpstr>
      <vt:lpstr>1-1&amp;1-2 FONCTIONNEMENT&amp;COTISATI</vt:lpstr>
      <vt:lpstr>1-3 ACTIONS COMMUNES</vt:lpstr>
      <vt:lpstr>3-1 ETUDES  ECO</vt:lpstr>
      <vt:lpstr>3-2 COMMISSION TCH</vt:lpstr>
      <vt:lpstr>GRILLE CNIV</vt:lpstr>
      <vt:lpstr>'BUDGET 2020 AVEC AJOUT ACTIONS'!Zone_d_impression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ETIENNE</dc:creator>
  <cp:lastModifiedBy>Secrétariat du CNIV</cp:lastModifiedBy>
  <cp:revision>1</cp:revision>
  <cp:lastPrinted>2020-06-30T14:25:08Z</cp:lastPrinted>
  <dcterms:created xsi:type="dcterms:W3CDTF">2012-10-12T09:09:43Z</dcterms:created>
  <dcterms:modified xsi:type="dcterms:W3CDTF">2020-06-30T14:28:53Z</dcterms:modified>
  <dc:language>fr-FR</dc:language>
</cp:coreProperties>
</file>