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CNIV\DOSSIER COMPTA\BUDGET\2018\"/>
    </mc:Choice>
  </mc:AlternateContent>
  <bookViews>
    <workbookView xWindow="0" yWindow="0" windowWidth="19200" windowHeight="6225" tabRatio="729" activeTab="3"/>
  </bookViews>
  <sheets>
    <sheet name="BUDGET 2018" sheetId="1" r:id="rId1"/>
    <sheet name="RECAP IPS" sheetId="2" r:id="rId2"/>
    <sheet name="1-1&amp;1-2 FONCTIONNEMENT&amp;COTISATI" sheetId="3" r:id="rId3"/>
    <sheet name="1-3 ACTIONS COMMUNES" sheetId="4" r:id="rId4"/>
    <sheet name="3-1 ETUDES  ECO" sheetId="5" r:id="rId5"/>
    <sheet name="3-2 COMMISSION TCH" sheetId="6" r:id="rId6"/>
    <sheet name="GRILLE CNIV" sheetId="7" r:id="rId7"/>
  </sheets>
  <definedNames>
    <definedName name="_xlnm.Print_Area" localSheetId="0">'BUDGET 2018'!$A$1:$L$91</definedName>
    <definedName name="_xlnm.Print_Area" localSheetId="6">'GRILLE CNIV'!$A$1:$E$24</definedName>
  </definedNames>
  <calcPr calcId="162913"/>
</workbook>
</file>

<file path=xl/calcChain.xml><?xml version="1.0" encoding="utf-8"?>
<calcChain xmlns="http://schemas.openxmlformats.org/spreadsheetml/2006/main">
  <c r="D27" i="4" l="1"/>
  <c r="D5" i="4" s="1"/>
  <c r="D19" i="4" l="1"/>
  <c r="D11" i="4"/>
  <c r="D10" i="2" s="1"/>
  <c r="B10" i="2" s="1"/>
  <c r="D18" i="4"/>
  <c r="D10" i="4"/>
  <c r="D4" i="4"/>
  <c r="D17" i="4"/>
  <c r="D9" i="4"/>
  <c r="D24" i="4"/>
  <c r="D16" i="4"/>
  <c r="D8" i="4"/>
  <c r="D7" i="2" s="1"/>
  <c r="B7" i="2" s="1"/>
  <c r="D23" i="4"/>
  <c r="D15" i="4"/>
  <c r="D7" i="4"/>
  <c r="D22" i="4"/>
  <c r="D14" i="4"/>
  <c r="D6" i="4"/>
  <c r="D29" i="4" s="1"/>
  <c r="D20" i="4"/>
  <c r="D12" i="4"/>
  <c r="D11" i="2" s="1"/>
  <c r="B11" i="2" s="1"/>
  <c r="D21" i="4"/>
  <c r="D13" i="4"/>
  <c r="K50" i="1"/>
  <c r="E51" i="1"/>
  <c r="E77" i="1"/>
  <c r="E54" i="1"/>
  <c r="K47" i="1" s="1"/>
  <c r="E119" i="1"/>
  <c r="F26" i="1"/>
  <c r="E26" i="1"/>
  <c r="F19" i="1"/>
  <c r="E19" i="1"/>
  <c r="K77" i="1"/>
  <c r="K84" i="1"/>
  <c r="K87" i="1"/>
  <c r="K78" i="1"/>
  <c r="K88" i="1"/>
  <c r="F54" i="1"/>
  <c r="L47" i="1"/>
  <c r="L77" i="1"/>
  <c r="L87" i="1"/>
  <c r="F118" i="1"/>
  <c r="L78" i="1"/>
  <c r="L88" i="1"/>
  <c r="F119" i="1"/>
  <c r="F120" i="1"/>
  <c r="E78" i="1"/>
  <c r="E85" i="1"/>
  <c r="F77" i="1"/>
  <c r="F78" i="1"/>
  <c r="F85" i="1"/>
  <c r="C28" i="3"/>
  <c r="K23" i="1"/>
  <c r="K22" i="1"/>
  <c r="K32" i="1"/>
  <c r="K68" i="1" s="1"/>
  <c r="E42" i="1"/>
  <c r="K58" i="1"/>
  <c r="E61" i="1"/>
  <c r="K57" i="1"/>
  <c r="K11" i="1"/>
  <c r="K85" i="1"/>
  <c r="L85" i="1"/>
  <c r="L54" i="1"/>
  <c r="C23" i="4"/>
  <c r="G28" i="4"/>
  <c r="G27" i="4"/>
  <c r="G22" i="4"/>
  <c r="G21" i="4"/>
  <c r="G22" i="7"/>
  <c r="C25" i="4"/>
  <c r="G24" i="7"/>
  <c r="D28" i="4"/>
  <c r="K28" i="4"/>
  <c r="K27" i="4"/>
  <c r="K14" i="4"/>
  <c r="K21" i="4"/>
  <c r="K6" i="4"/>
  <c r="K18" i="4"/>
  <c r="K7" i="4"/>
  <c r="K17" i="4"/>
  <c r="K20" i="4"/>
  <c r="K5" i="4"/>
  <c r="K12" i="4"/>
  <c r="K4" i="4"/>
  <c r="K10" i="4"/>
  <c r="K24" i="4"/>
  <c r="K16" i="4"/>
  <c r="K19" i="4"/>
  <c r="K11" i="4"/>
  <c r="K13" i="4"/>
  <c r="K9" i="4"/>
  <c r="K23" i="4"/>
  <c r="K15" i="4"/>
  <c r="K8" i="4"/>
  <c r="K22" i="4"/>
  <c r="K25" i="4"/>
  <c r="F24" i="7"/>
  <c r="F27" i="6"/>
  <c r="E27" i="6"/>
  <c r="D27" i="6"/>
  <c r="F26" i="6"/>
  <c r="E26" i="6"/>
  <c r="D26" i="6"/>
  <c r="B23" i="6"/>
  <c r="C23" i="6"/>
  <c r="B22" i="6"/>
  <c r="C22" i="6"/>
  <c r="D22" i="6"/>
  <c r="B21" i="6"/>
  <c r="C21" i="6"/>
  <c r="B20" i="6"/>
  <c r="C20" i="6"/>
  <c r="B19" i="6"/>
  <c r="C19" i="6"/>
  <c r="F19" i="6"/>
  <c r="B18" i="6"/>
  <c r="C18" i="6"/>
  <c r="B17" i="6"/>
  <c r="C17" i="6"/>
  <c r="F17" i="6"/>
  <c r="B16" i="6"/>
  <c r="C16" i="6"/>
  <c r="D16" i="6"/>
  <c r="B15" i="6"/>
  <c r="C15" i="6"/>
  <c r="B14" i="6"/>
  <c r="C14" i="6"/>
  <c r="D14" i="6"/>
  <c r="B13" i="6"/>
  <c r="C13" i="6"/>
  <c r="B12" i="6"/>
  <c r="C12" i="6"/>
  <c r="D11" i="6"/>
  <c r="B11" i="6"/>
  <c r="C11" i="6"/>
  <c r="F11" i="6"/>
  <c r="B10" i="6"/>
  <c r="C10" i="6"/>
  <c r="B9" i="6"/>
  <c r="C9" i="6"/>
  <c r="F9" i="2"/>
  <c r="C8" i="6"/>
  <c r="F8" i="2"/>
  <c r="B8" i="6"/>
  <c r="B7" i="6"/>
  <c r="C7" i="6"/>
  <c r="B6" i="6"/>
  <c r="C6" i="6"/>
  <c r="D6" i="6"/>
  <c r="B5" i="6"/>
  <c r="C5" i="6"/>
  <c r="B4" i="6"/>
  <c r="C4" i="6"/>
  <c r="B3" i="6"/>
  <c r="H27" i="5"/>
  <c r="I26" i="5"/>
  <c r="I27" i="5"/>
  <c r="H26" i="5"/>
  <c r="G26" i="5"/>
  <c r="G27" i="5"/>
  <c r="F26" i="5"/>
  <c r="E26" i="5"/>
  <c r="E27" i="5"/>
  <c r="D26" i="5"/>
  <c r="D27" i="5"/>
  <c r="C26" i="5"/>
  <c r="B25" i="5"/>
  <c r="B24" i="5"/>
  <c r="B23" i="5"/>
  <c r="B22" i="5"/>
  <c r="B21" i="5"/>
  <c r="B20" i="5"/>
  <c r="E20" i="2"/>
  <c r="B19" i="5"/>
  <c r="E13" i="2"/>
  <c r="B18" i="5"/>
  <c r="B17" i="5"/>
  <c r="B16" i="5"/>
  <c r="B15" i="5"/>
  <c r="B14" i="5"/>
  <c r="B13" i="5"/>
  <c r="B12" i="5"/>
  <c r="E15" i="2"/>
  <c r="B11" i="5"/>
  <c r="E10" i="2"/>
  <c r="B10" i="5"/>
  <c r="B9" i="5"/>
  <c r="B8" i="5"/>
  <c r="B7" i="5"/>
  <c r="B6" i="5"/>
  <c r="B5" i="5"/>
  <c r="B4" i="5"/>
  <c r="E4" i="2"/>
  <c r="B3" i="5"/>
  <c r="E3" i="2"/>
  <c r="J27" i="4"/>
  <c r="N26" i="4"/>
  <c r="B24" i="4"/>
  <c r="J24" i="4"/>
  <c r="B23" i="4"/>
  <c r="J23" i="4"/>
  <c r="B22" i="4"/>
  <c r="J22" i="4"/>
  <c r="J21" i="4"/>
  <c r="B21" i="4"/>
  <c r="B20" i="4"/>
  <c r="J20" i="4"/>
  <c r="B19" i="4"/>
  <c r="J19" i="4"/>
  <c r="B18" i="4"/>
  <c r="J18" i="4"/>
  <c r="J17" i="4"/>
  <c r="B17" i="4"/>
  <c r="B16" i="4"/>
  <c r="J16" i="4"/>
  <c r="B15" i="4"/>
  <c r="J15" i="4"/>
  <c r="B14" i="4"/>
  <c r="J14" i="4"/>
  <c r="J13" i="4"/>
  <c r="B13" i="4"/>
  <c r="B12" i="4"/>
  <c r="J12" i="4"/>
  <c r="B11" i="4"/>
  <c r="J11" i="4"/>
  <c r="B10" i="4"/>
  <c r="J10" i="4"/>
  <c r="J9" i="4"/>
  <c r="B9" i="4"/>
  <c r="B8" i="4"/>
  <c r="J8" i="4"/>
  <c r="B7" i="4"/>
  <c r="J7" i="4"/>
  <c r="B6" i="4"/>
  <c r="J6" i="4"/>
  <c r="J5" i="4"/>
  <c r="B5" i="4"/>
  <c r="B4" i="4"/>
  <c r="J4" i="4"/>
  <c r="H28" i="3"/>
  <c r="G28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F27" i="2"/>
  <c r="D27" i="2"/>
  <c r="E23" i="2"/>
  <c r="F22" i="2"/>
  <c r="E22" i="2"/>
  <c r="E21" i="2"/>
  <c r="E19" i="2"/>
  <c r="E18" i="2"/>
  <c r="E17" i="2"/>
  <c r="E16" i="2"/>
  <c r="F14" i="2"/>
  <c r="E14" i="2"/>
  <c r="E12" i="2"/>
  <c r="F11" i="2"/>
  <c r="E9" i="2"/>
  <c r="E8" i="2"/>
  <c r="E7" i="2"/>
  <c r="E6" i="2"/>
  <c r="E5" i="2"/>
  <c r="L89" i="1"/>
  <c r="L71" i="1"/>
  <c r="K71" i="1"/>
  <c r="L70" i="1"/>
  <c r="K70" i="1"/>
  <c r="L69" i="1"/>
  <c r="K69" i="1"/>
  <c r="L68" i="1"/>
  <c r="L61" i="1"/>
  <c r="E63" i="1"/>
  <c r="E64" i="1" s="1"/>
  <c r="K61" i="1"/>
  <c r="F63" i="1"/>
  <c r="F42" i="1"/>
  <c r="F44" i="1"/>
  <c r="F64" i="1"/>
  <c r="L42" i="1"/>
  <c r="F28" i="1"/>
  <c r="E28" i="1"/>
  <c r="F29" i="3"/>
  <c r="L11" i="1"/>
  <c r="E4" i="6"/>
  <c r="F4" i="2"/>
  <c r="E12" i="6"/>
  <c r="F12" i="2"/>
  <c r="E20" i="6"/>
  <c r="F20" i="2"/>
  <c r="F9" i="6"/>
  <c r="F14" i="6"/>
  <c r="B25" i="4"/>
  <c r="E22" i="6"/>
  <c r="K89" i="1"/>
  <c r="E25" i="2"/>
  <c r="E24" i="2"/>
  <c r="E28" i="2"/>
  <c r="F26" i="3"/>
  <c r="F5" i="6"/>
  <c r="E5" i="6"/>
  <c r="D5" i="6"/>
  <c r="F5" i="2"/>
  <c r="F21" i="6"/>
  <c r="F21" i="2"/>
  <c r="E21" i="6"/>
  <c r="D21" i="6"/>
  <c r="F7" i="6"/>
  <c r="E7" i="6"/>
  <c r="D7" i="6"/>
  <c r="L19" i="1"/>
  <c r="L22" i="1"/>
  <c r="L26" i="1"/>
  <c r="L44" i="1"/>
  <c r="E44" i="1"/>
  <c r="B26" i="5"/>
  <c r="B27" i="5"/>
  <c r="D9" i="6"/>
  <c r="E9" i="6"/>
  <c r="B24" i="6"/>
  <c r="E6" i="6"/>
  <c r="F10" i="6"/>
  <c r="E10" i="6"/>
  <c r="D10" i="6"/>
  <c r="F16" i="3"/>
  <c r="J25" i="4"/>
  <c r="F6" i="6"/>
  <c r="E14" i="6"/>
  <c r="F18" i="6"/>
  <c r="F18" i="2"/>
  <c r="E18" i="6"/>
  <c r="D18" i="6"/>
  <c r="J29" i="4"/>
  <c r="F25" i="3"/>
  <c r="F20" i="3"/>
  <c r="E11" i="6"/>
  <c r="F15" i="6"/>
  <c r="F15" i="2"/>
  <c r="E15" i="6"/>
  <c r="D15" i="6"/>
  <c r="D19" i="6"/>
  <c r="F22" i="6"/>
  <c r="F13" i="6"/>
  <c r="F13" i="2"/>
  <c r="E13" i="6"/>
  <c r="D13" i="6"/>
  <c r="K19" i="1"/>
  <c r="F19" i="2"/>
  <c r="N28" i="4"/>
  <c r="M28" i="4"/>
  <c r="L28" i="4"/>
  <c r="F8" i="6"/>
  <c r="E8" i="6"/>
  <c r="E19" i="6"/>
  <c r="F23" i="6"/>
  <c r="F23" i="2"/>
  <c r="E23" i="6"/>
  <c r="D23" i="6"/>
  <c r="F12" i="3"/>
  <c r="D17" i="6"/>
  <c r="E17" i="6"/>
  <c r="I29" i="3"/>
  <c r="F6" i="2"/>
  <c r="B26" i="3"/>
  <c r="C18" i="3"/>
  <c r="F10" i="2"/>
  <c r="F7" i="2"/>
  <c r="F17" i="2"/>
  <c r="F8" i="3"/>
  <c r="F24" i="3"/>
  <c r="C27" i="5"/>
  <c r="D8" i="6"/>
  <c r="F16" i="6"/>
  <c r="F16" i="2"/>
  <c r="E16" i="6"/>
  <c r="F5" i="3"/>
  <c r="C3" i="6"/>
  <c r="F4" i="6"/>
  <c r="F12" i="6"/>
  <c r="F20" i="6"/>
  <c r="F7" i="3"/>
  <c r="F11" i="3"/>
  <c r="F15" i="3"/>
  <c r="F19" i="3"/>
  <c r="F23" i="3"/>
  <c r="D4" i="6"/>
  <c r="D12" i="6"/>
  <c r="D20" i="6"/>
  <c r="G24" i="3"/>
  <c r="H24" i="3"/>
  <c r="I28" i="3"/>
  <c r="I6" i="3"/>
  <c r="C25" i="3"/>
  <c r="C21" i="3"/>
  <c r="C17" i="3"/>
  <c r="C13" i="3"/>
  <c r="C9" i="3"/>
  <c r="C5" i="3"/>
  <c r="C15" i="3"/>
  <c r="E28" i="3"/>
  <c r="C11" i="3"/>
  <c r="C27" i="2"/>
  <c r="D28" i="3"/>
  <c r="C23" i="3"/>
  <c r="C7" i="3"/>
  <c r="C19" i="3"/>
  <c r="C16" i="3"/>
  <c r="N13" i="4"/>
  <c r="M13" i="4"/>
  <c r="L13" i="4"/>
  <c r="L18" i="4"/>
  <c r="N18" i="4"/>
  <c r="M18" i="4"/>
  <c r="C14" i="3"/>
  <c r="G25" i="3"/>
  <c r="H25" i="3"/>
  <c r="C22" i="3"/>
  <c r="N15" i="4"/>
  <c r="M15" i="4"/>
  <c r="L15" i="4"/>
  <c r="H19" i="3"/>
  <c r="G19" i="3"/>
  <c r="G16" i="3"/>
  <c r="H16" i="3"/>
  <c r="H23" i="3"/>
  <c r="G23" i="3"/>
  <c r="H15" i="3"/>
  <c r="G15" i="3"/>
  <c r="N19" i="4"/>
  <c r="M19" i="4"/>
  <c r="L19" i="4"/>
  <c r="L8" i="4"/>
  <c r="N8" i="4"/>
  <c r="M8" i="4"/>
  <c r="L24" i="4"/>
  <c r="N24" i="4"/>
  <c r="M24" i="4"/>
  <c r="H26" i="3"/>
  <c r="H29" i="3"/>
  <c r="F21" i="3"/>
  <c r="F17" i="3"/>
  <c r="F13" i="3"/>
  <c r="F18" i="3"/>
  <c r="F14" i="3"/>
  <c r="G26" i="3"/>
  <c r="G29" i="3"/>
  <c r="F22" i="3"/>
  <c r="F6" i="3"/>
  <c r="F10" i="3"/>
  <c r="K29" i="3"/>
  <c r="J29" i="3"/>
  <c r="I21" i="3"/>
  <c r="I17" i="3"/>
  <c r="L22" i="4"/>
  <c r="N22" i="4"/>
  <c r="M22" i="4"/>
  <c r="I23" i="3"/>
  <c r="G12" i="3"/>
  <c r="H12" i="3"/>
  <c r="N5" i="4"/>
  <c r="M5" i="4"/>
  <c r="L5" i="4"/>
  <c r="N21" i="4"/>
  <c r="M21" i="4"/>
  <c r="L21" i="4"/>
  <c r="L10" i="4"/>
  <c r="N10" i="4"/>
  <c r="M10" i="4"/>
  <c r="L27" i="4"/>
  <c r="N27" i="4"/>
  <c r="M27" i="4"/>
  <c r="C10" i="3"/>
  <c r="I20" i="3"/>
  <c r="L20" i="4"/>
  <c r="M20" i="4"/>
  <c r="N20" i="4"/>
  <c r="N17" i="4"/>
  <c r="M17" i="4"/>
  <c r="L17" i="4"/>
  <c r="G23" i="4"/>
  <c r="G17" i="4"/>
  <c r="G15" i="4"/>
  <c r="G13" i="4"/>
  <c r="G11" i="4"/>
  <c r="G9" i="4"/>
  <c r="G7" i="4"/>
  <c r="G5" i="4"/>
  <c r="G24" i="4"/>
  <c r="G20" i="4"/>
  <c r="G18" i="4"/>
  <c r="G16" i="4"/>
  <c r="G14" i="4"/>
  <c r="G12" i="4"/>
  <c r="G10" i="4"/>
  <c r="G8" i="4"/>
  <c r="G6" i="4"/>
  <c r="G4" i="4"/>
  <c r="H28" i="4"/>
  <c r="G25" i="4"/>
  <c r="I28" i="4"/>
  <c r="H7" i="3"/>
  <c r="G7" i="3"/>
  <c r="C20" i="3"/>
  <c r="C12" i="3"/>
  <c r="N7" i="4"/>
  <c r="M7" i="4"/>
  <c r="L7" i="4"/>
  <c r="N23" i="4"/>
  <c r="M23" i="4"/>
  <c r="L23" i="4"/>
  <c r="L12" i="4"/>
  <c r="N12" i="4"/>
  <c r="M12" i="4"/>
  <c r="G20" i="3"/>
  <c r="H20" i="3"/>
  <c r="F9" i="3"/>
  <c r="D18" i="3"/>
  <c r="E18" i="3"/>
  <c r="C16" i="2"/>
  <c r="G8" i="3"/>
  <c r="H8" i="3"/>
  <c r="L6" i="4"/>
  <c r="N6" i="4"/>
  <c r="M6" i="4"/>
  <c r="I22" i="3"/>
  <c r="N9" i="4"/>
  <c r="M9" i="4"/>
  <c r="L9" i="4"/>
  <c r="I16" i="3"/>
  <c r="L28" i="1"/>
  <c r="C24" i="3"/>
  <c r="F3" i="6"/>
  <c r="F24" i="6"/>
  <c r="F28" i="6"/>
  <c r="C24" i="6"/>
  <c r="C28" i="6"/>
  <c r="E3" i="6"/>
  <c r="E24" i="6"/>
  <c r="E28" i="6"/>
  <c r="D3" i="6"/>
  <c r="D24" i="6"/>
  <c r="D28" i="6"/>
  <c r="F3" i="2"/>
  <c r="L4" i="4"/>
  <c r="M4" i="4"/>
  <c r="N4" i="4"/>
  <c r="H5" i="3"/>
  <c r="G5" i="3"/>
  <c r="H11" i="3"/>
  <c r="G11" i="3"/>
  <c r="C6" i="3"/>
  <c r="K29" i="4"/>
  <c r="I11" i="3"/>
  <c r="C8" i="3"/>
  <c r="C30" i="3"/>
  <c r="K6" i="3"/>
  <c r="J6" i="3"/>
  <c r="F24" i="2"/>
  <c r="F28" i="2"/>
  <c r="F25" i="2"/>
  <c r="D4" i="2"/>
  <c r="B4" i="2" s="1"/>
  <c r="H5" i="4"/>
  <c r="E5" i="4"/>
  <c r="I5" i="4"/>
  <c r="F5" i="4"/>
  <c r="K17" i="3"/>
  <c r="J17" i="3"/>
  <c r="E11" i="3"/>
  <c r="D11" i="3"/>
  <c r="C9" i="2"/>
  <c r="K13" i="3"/>
  <c r="J13" i="3"/>
  <c r="L14" i="4"/>
  <c r="N14" i="4"/>
  <c r="M14" i="4"/>
  <c r="C12" i="2"/>
  <c r="D14" i="3"/>
  <c r="E14" i="3"/>
  <c r="I18" i="4"/>
  <c r="F18" i="4"/>
  <c r="H18" i="4"/>
  <c r="E18" i="4"/>
  <c r="D17" i="2"/>
  <c r="B17" i="2" s="1"/>
  <c r="H11" i="4"/>
  <c r="I11" i="4"/>
  <c r="I8" i="3"/>
  <c r="H22" i="3"/>
  <c r="G22" i="3"/>
  <c r="C17" i="2"/>
  <c r="E19" i="3"/>
  <c r="D19" i="3"/>
  <c r="K22" i="3"/>
  <c r="J22" i="3"/>
  <c r="D20" i="2"/>
  <c r="B20" i="2" s="1"/>
  <c r="H21" i="4"/>
  <c r="E21" i="4"/>
  <c r="I21" i="4"/>
  <c r="F21" i="4"/>
  <c r="D10" i="3"/>
  <c r="C8" i="2"/>
  <c r="E10" i="3"/>
  <c r="I4" i="4"/>
  <c r="F4" i="4"/>
  <c r="H4" i="4"/>
  <c r="E4" i="4"/>
  <c r="I20" i="4"/>
  <c r="F20" i="4"/>
  <c r="H20" i="4"/>
  <c r="E20" i="4"/>
  <c r="D19" i="2"/>
  <c r="B19" i="2" s="1"/>
  <c r="D12" i="2"/>
  <c r="B12" i="2" s="1"/>
  <c r="H13" i="4"/>
  <c r="E13" i="4"/>
  <c r="I13" i="4"/>
  <c r="F13" i="4"/>
  <c r="I5" i="3"/>
  <c r="E7" i="3"/>
  <c r="D7" i="3"/>
  <c r="C5" i="2"/>
  <c r="C26" i="3"/>
  <c r="E5" i="3"/>
  <c r="D5" i="3"/>
  <c r="C3" i="2"/>
  <c r="E21" i="3"/>
  <c r="D21" i="3"/>
  <c r="C19" i="2"/>
  <c r="D22" i="2"/>
  <c r="B22" i="2" s="1"/>
  <c r="H23" i="4"/>
  <c r="E23" i="4"/>
  <c r="I23" i="4"/>
  <c r="F23" i="4"/>
  <c r="H10" i="3"/>
  <c r="G10" i="3"/>
  <c r="J11" i="3"/>
  <c r="K11" i="3"/>
  <c r="I16" i="4"/>
  <c r="H16" i="4"/>
  <c r="D15" i="2"/>
  <c r="B15" i="2" s="1"/>
  <c r="E15" i="3"/>
  <c r="D15" i="3"/>
  <c r="C13" i="2"/>
  <c r="E12" i="3"/>
  <c r="D12" i="3"/>
  <c r="C10" i="2"/>
  <c r="I6" i="4"/>
  <c r="F6" i="4"/>
  <c r="H6" i="4"/>
  <c r="E6" i="4"/>
  <c r="D5" i="2"/>
  <c r="I22" i="4"/>
  <c r="F22" i="4"/>
  <c r="H22" i="4"/>
  <c r="E22" i="4"/>
  <c r="D21" i="2"/>
  <c r="D14" i="2"/>
  <c r="H15" i="4"/>
  <c r="E15" i="4"/>
  <c r="I15" i="4"/>
  <c r="F15" i="4"/>
  <c r="I9" i="3"/>
  <c r="H14" i="3"/>
  <c r="G14" i="3"/>
  <c r="E23" i="3"/>
  <c r="C21" i="2"/>
  <c r="D23" i="3"/>
  <c r="E9" i="3"/>
  <c r="D9" i="3"/>
  <c r="C7" i="2"/>
  <c r="G17" i="3"/>
  <c r="H17" i="3"/>
  <c r="I14" i="4"/>
  <c r="F14" i="4"/>
  <c r="H14" i="4"/>
  <c r="E14" i="4"/>
  <c r="D13" i="2"/>
  <c r="B13" i="2" s="1"/>
  <c r="J23" i="3"/>
  <c r="K23" i="3"/>
  <c r="D8" i="2"/>
  <c r="H9" i="4"/>
  <c r="E9" i="4"/>
  <c r="I9" i="4"/>
  <c r="F9" i="4"/>
  <c r="H6" i="3"/>
  <c r="G6" i="3"/>
  <c r="K28" i="3"/>
  <c r="J28" i="3"/>
  <c r="N11" i="4"/>
  <c r="M11" i="4"/>
  <c r="L11" i="4"/>
  <c r="I8" i="4"/>
  <c r="F8" i="4"/>
  <c r="H8" i="4"/>
  <c r="E8" i="4"/>
  <c r="I24" i="4"/>
  <c r="F24" i="4"/>
  <c r="H24" i="4"/>
  <c r="E24" i="4"/>
  <c r="D23" i="2"/>
  <c r="B23" i="2" s="1"/>
  <c r="D16" i="2"/>
  <c r="B16" i="2" s="1"/>
  <c r="H17" i="4"/>
  <c r="E17" i="4"/>
  <c r="I17" i="4"/>
  <c r="F17" i="4"/>
  <c r="I7" i="3"/>
  <c r="I25" i="3"/>
  <c r="H18" i="3"/>
  <c r="G18" i="3"/>
  <c r="E13" i="3"/>
  <c r="D13" i="3"/>
  <c r="C11" i="2"/>
  <c r="F30" i="3"/>
  <c r="K16" i="3"/>
  <c r="J16" i="3"/>
  <c r="I12" i="4"/>
  <c r="F12" i="4"/>
  <c r="H12" i="4"/>
  <c r="E12" i="4"/>
  <c r="J20" i="3"/>
  <c r="K20" i="3"/>
  <c r="E8" i="3"/>
  <c r="D8" i="3"/>
  <c r="C6" i="2"/>
  <c r="H9" i="3"/>
  <c r="G9" i="3"/>
  <c r="D6" i="2"/>
  <c r="B6" i="2" s="1"/>
  <c r="H7" i="4"/>
  <c r="E7" i="4"/>
  <c r="I7" i="4"/>
  <c r="F7" i="4"/>
  <c r="H21" i="3"/>
  <c r="G21" i="3"/>
  <c r="E25" i="3"/>
  <c r="D25" i="3"/>
  <c r="C23" i="2"/>
  <c r="I25" i="4"/>
  <c r="H25" i="4"/>
  <c r="K21" i="3"/>
  <c r="J21" i="3"/>
  <c r="C14" i="2"/>
  <c r="E16" i="3"/>
  <c r="D16" i="3"/>
  <c r="L16" i="4"/>
  <c r="L29" i="4"/>
  <c r="N16" i="4"/>
  <c r="M16" i="4"/>
  <c r="D6" i="3"/>
  <c r="E6" i="3"/>
  <c r="C4" i="2"/>
  <c r="I12" i="3"/>
  <c r="I10" i="3"/>
  <c r="C22" i="2"/>
  <c r="E24" i="3"/>
  <c r="D24" i="3"/>
  <c r="I15" i="3"/>
  <c r="E20" i="3"/>
  <c r="D20" i="3"/>
  <c r="C18" i="2"/>
  <c r="I18" i="3"/>
  <c r="I14" i="3"/>
  <c r="I10" i="4"/>
  <c r="F10" i="4"/>
  <c r="H10" i="4"/>
  <c r="E10" i="4"/>
  <c r="D9" i="2"/>
  <c r="B9" i="2" s="1"/>
  <c r="I27" i="4"/>
  <c r="H27" i="4"/>
  <c r="G19" i="4"/>
  <c r="G29" i="4"/>
  <c r="I24" i="3"/>
  <c r="G13" i="3"/>
  <c r="H13" i="3"/>
  <c r="C20" i="2"/>
  <c r="D22" i="3"/>
  <c r="E22" i="3"/>
  <c r="B27" i="2"/>
  <c r="E17" i="3"/>
  <c r="D17" i="3"/>
  <c r="C15" i="2"/>
  <c r="I19" i="3"/>
  <c r="H30" i="3"/>
  <c r="G30" i="3"/>
  <c r="I30" i="3"/>
  <c r="N29" i="4"/>
  <c r="B14" i="2"/>
  <c r="M29" i="4"/>
  <c r="B21" i="2"/>
  <c r="L25" i="4"/>
  <c r="D3" i="2"/>
  <c r="B3" i="2" s="1"/>
  <c r="J12" i="3"/>
  <c r="K12" i="3"/>
  <c r="I19" i="4"/>
  <c r="I29" i="4"/>
  <c r="F27" i="4"/>
  <c r="F11" i="4"/>
  <c r="D18" i="2"/>
  <c r="B18" i="2" s="1"/>
  <c r="H19" i="4"/>
  <c r="E19" i="4"/>
  <c r="F19" i="4"/>
  <c r="N25" i="4"/>
  <c r="M25" i="4"/>
  <c r="K26" i="1"/>
  <c r="K18" i="3"/>
  <c r="J18" i="3"/>
  <c r="C25" i="2"/>
  <c r="C24" i="2"/>
  <c r="C28" i="2"/>
  <c r="C30" i="2"/>
  <c r="J7" i="3"/>
  <c r="K7" i="3"/>
  <c r="D26" i="3"/>
  <c r="D29" i="3"/>
  <c r="D30" i="3"/>
  <c r="E26" i="3"/>
  <c r="E29" i="3"/>
  <c r="E30" i="3"/>
  <c r="E11" i="4"/>
  <c r="J15" i="3"/>
  <c r="K15" i="3"/>
  <c r="E16" i="4"/>
  <c r="B8" i="2"/>
  <c r="K25" i="3"/>
  <c r="J25" i="3"/>
  <c r="K9" i="3"/>
  <c r="J9" i="3"/>
  <c r="F16" i="4"/>
  <c r="K10" i="3"/>
  <c r="J10" i="3"/>
  <c r="I26" i="3"/>
  <c r="K5" i="3"/>
  <c r="J5" i="3"/>
  <c r="K8" i="3"/>
  <c r="J8" i="3"/>
  <c r="E27" i="4"/>
  <c r="H29" i="4"/>
  <c r="J19" i="3"/>
  <c r="K19" i="3"/>
  <c r="K24" i="3"/>
  <c r="J24" i="3"/>
  <c r="K14" i="3"/>
  <c r="J14" i="3"/>
  <c r="E25" i="4"/>
  <c r="F25" i="4"/>
  <c r="K28" i="1"/>
  <c r="E28" i="4"/>
  <c r="E29" i="4"/>
  <c r="F28" i="4"/>
  <c r="F29" i="4"/>
  <c r="K26" i="3"/>
  <c r="J26" i="3"/>
  <c r="L63" i="1"/>
  <c r="L64" i="1"/>
  <c r="L67" i="1"/>
  <c r="L72" i="1"/>
  <c r="D25" i="4" l="1"/>
  <c r="D25" i="2"/>
  <c r="K31" i="1"/>
  <c r="K42" i="1" s="1"/>
  <c r="K44" i="1" s="1"/>
  <c r="B5" i="2"/>
  <c r="D24" i="2"/>
  <c r="D28" i="2" s="1"/>
  <c r="B25" i="2"/>
  <c r="B24" i="2"/>
  <c r="B28" i="2" s="1"/>
  <c r="K67" i="1"/>
  <c r="K72" i="1" s="1"/>
  <c r="E118" i="1"/>
  <c r="E120" i="1" s="1"/>
  <c r="K54" i="1"/>
  <c r="K63" i="1" s="1"/>
  <c r="K64" i="1" l="1"/>
</calcChain>
</file>

<file path=xl/sharedStrings.xml><?xml version="1.0" encoding="utf-8"?>
<sst xmlns="http://schemas.openxmlformats.org/spreadsheetml/2006/main" count="339" uniqueCount="199">
  <si>
    <t>COMITE NATIONAL DES INTERPROFESSIONS DES VINS A APPELLATION D'ORIGINE</t>
  </si>
  <si>
    <t>PROPOSITION DE BUDGET PREVISIONNEL 2018</t>
  </si>
  <si>
    <t>DEPENSES</t>
  </si>
  <si>
    <t>RECETTES</t>
  </si>
  <si>
    <t>1-1 FONCTIONNEMENT</t>
  </si>
  <si>
    <t>Fournitures</t>
  </si>
  <si>
    <t>Cotisations des interprofessions</t>
  </si>
  <si>
    <t>Achat matériel</t>
  </si>
  <si>
    <t>Loyers et charges</t>
  </si>
  <si>
    <t>Rémunérations et charges sociales</t>
  </si>
  <si>
    <t>Frais de déplacement et représentation</t>
  </si>
  <si>
    <t>Frais de réunion</t>
  </si>
  <si>
    <t>Frais de gestion</t>
  </si>
  <si>
    <t>Indemnités président</t>
  </si>
  <si>
    <t>Sous total des dépenses de fonctionnement</t>
  </si>
  <si>
    <t>1-2 COTISATIONS ET PARTICIPATIONS</t>
  </si>
  <si>
    <t>Cotisations CNVS</t>
  </si>
  <si>
    <t>Cotisations AIDV</t>
  </si>
  <si>
    <t>Cotisations de l'ANIVIN</t>
  </si>
  <si>
    <t>Cotisation CLIAA</t>
  </si>
  <si>
    <t>Stratégie et communication</t>
  </si>
  <si>
    <t>Sous total des dépenses Cotisations&amp;Participations</t>
  </si>
  <si>
    <t>Sous total des recettes Cotisations&amp;Participations</t>
  </si>
  <si>
    <t>TOTAL DEPENSES 1-1 &amp;1-2</t>
  </si>
  <si>
    <t>TOTAL RECETTES 1-1&amp;1-2</t>
  </si>
  <si>
    <t>1-3 ACTIONS COMMUNES</t>
  </si>
  <si>
    <t>Relations France</t>
  </si>
  <si>
    <t>Relations Union Européenne</t>
  </si>
  <si>
    <t>Autres actions communes</t>
  </si>
  <si>
    <t>Actions Œnotourisme</t>
  </si>
  <si>
    <t>Cotisation de IFV (SIA)</t>
  </si>
  <si>
    <t>Provision oenotourisme</t>
  </si>
  <si>
    <t>SIA 2018 (*)</t>
  </si>
  <si>
    <t>Subventions SIA OCM (*)</t>
  </si>
  <si>
    <t>Cotisation Vin &amp; Société</t>
  </si>
  <si>
    <t>Subventions SIA FranceAgriMer</t>
  </si>
  <si>
    <t>Achats d'études</t>
  </si>
  <si>
    <t>Report SIA Budget N-1</t>
  </si>
  <si>
    <t>Dossier Chine</t>
  </si>
  <si>
    <t>TOTAL DEPENSES 1-3</t>
  </si>
  <si>
    <t>TOTAL RECETTES 1-3</t>
  </si>
  <si>
    <t>TOTAL CHAPITRE 1 (1-1 + 1-2 +1-3)</t>
  </si>
  <si>
    <t>3-1 COMMISSION ECONOMIE</t>
  </si>
  <si>
    <t>Monopoles</t>
  </si>
  <si>
    <t>Etude Restauration France</t>
  </si>
  <si>
    <t>GTI</t>
  </si>
  <si>
    <t>Etude de marché USA</t>
  </si>
  <si>
    <t>Etude Circuit E-commerce (*)</t>
  </si>
  <si>
    <t>Relevé d'offre Restauration Belgique</t>
  </si>
  <si>
    <t>Relevé d'offre cavistes</t>
  </si>
  <si>
    <t>TOTAL DEPENSES 3-1</t>
  </si>
  <si>
    <t>TOTAL RECETTES 3-1</t>
  </si>
  <si>
    <t>3-2 COMMISSION TECHNIQUE</t>
  </si>
  <si>
    <t>Maladie du bois CASDAR</t>
  </si>
  <si>
    <t>Dépérissement</t>
  </si>
  <si>
    <t>Provision Dépérissement</t>
  </si>
  <si>
    <t>TOTAL DEPENSES 3-2</t>
  </si>
  <si>
    <t>TOTAL RECETTES 3-2</t>
  </si>
  <si>
    <t>TOTAL CHAPITRE 3 (3-1 + 3-2)</t>
  </si>
  <si>
    <t>TOTAL CHAPITRE 3 (3-1 + 3-2 +3-3)</t>
  </si>
  <si>
    <t>TOTAL GENERAL DES DEPENSES</t>
  </si>
  <si>
    <t>TOTAL GENERAL DES RECETTES</t>
  </si>
  <si>
    <t>SOUS TOTAL Cotisations des interprofessions</t>
  </si>
  <si>
    <t>SOUS TOTAL Cotisation ANIVIN</t>
  </si>
  <si>
    <t>SOUS TOTAL Recettes extérieures</t>
  </si>
  <si>
    <t>Report SIA 2017</t>
  </si>
  <si>
    <t>Participation spécifique IVBD Contentieux</t>
  </si>
  <si>
    <t>TOTAL GENERAL</t>
  </si>
  <si>
    <t>Etudes mutualisées souscrites par le CNIV non inscrites au budget</t>
  </si>
  <si>
    <t>1- PANELS</t>
  </si>
  <si>
    <t>France (Distribution et Consommation)</t>
  </si>
  <si>
    <t>Etrangers (Distribution et Consommation)</t>
  </si>
  <si>
    <t>Etude marchés cibles (gamme de prix)</t>
  </si>
  <si>
    <t>Accès études Wine Intelligence</t>
  </si>
  <si>
    <t>DETAIL PAR INTERPROFESSION DU BUDGET DU CNIV 2018 EN € HT</t>
  </si>
  <si>
    <t>INTERPROFESSION</t>
  </si>
  <si>
    <t>BUDGET GENERAL CNIV</t>
  </si>
  <si>
    <t>FONCTIONNEMENT ET COTISATIONS</t>
  </si>
  <si>
    <t>ACTIONS COMMUNES</t>
  </si>
  <si>
    <t>COMMISSION ECONOMIE</t>
  </si>
  <si>
    <t>COMMISSION TECHNIQUE</t>
  </si>
  <si>
    <t>ALSACE</t>
  </si>
  <si>
    <t>BEAUJOLAIS</t>
  </si>
  <si>
    <t>BERGERAC-DURAS</t>
  </si>
  <si>
    <t>BORDEAUX</t>
  </si>
  <si>
    <t>BOURGOGNE</t>
  </si>
  <si>
    <t>CAHORS</t>
  </si>
  <si>
    <t>CENTRE</t>
  </si>
  <si>
    <t>CHAMPAGNE</t>
  </si>
  <si>
    <t>COGNAC</t>
  </si>
  <si>
    <t>CORSE</t>
  </si>
  <si>
    <t>IGP SUD EST</t>
  </si>
  <si>
    <t>JURA</t>
  </si>
  <si>
    <t>LANGUEDOC</t>
  </si>
  <si>
    <t>PAYS D'OC</t>
  </si>
  <si>
    <t>PINEAU DES CHARENTES</t>
  </si>
  <si>
    <t>PROVENCE</t>
  </si>
  <si>
    <t>ROUSSILLON</t>
  </si>
  <si>
    <t>SAVOIE</t>
  </si>
  <si>
    <t>SUD OUEST</t>
  </si>
  <si>
    <t>VAL DE LOIRE</t>
  </si>
  <si>
    <t>VALLEE DU RHONE</t>
  </si>
  <si>
    <t>TOTAL INTERPROFESSIONS</t>
  </si>
  <si>
    <t>TOTAL INTERPROFESSIONS</t>
  </si>
  <si>
    <t>ANIVIN</t>
  </si>
  <si>
    <t>TOTAL CNIV</t>
  </si>
  <si>
    <t>CH 1-1&amp;1-2 FRAIS DE FONCTIONNEMENT &amp; COTISATIONS</t>
  </si>
  <si>
    <t>BUDGET EN € HT NON SOUMIS A TVA</t>
  </si>
  <si>
    <t>%</t>
  </si>
  <si>
    <t>TOTAL 2018</t>
  </si>
  <si>
    <t>DONT
FRAIS DE FONCTIONNEMENT</t>
  </si>
  <si>
    <t>DONT
COTISATIONS</t>
  </si>
  <si>
    <t>1er SEMESTRE</t>
  </si>
  <si>
    <t>2eme SEMESTRE</t>
  </si>
  <si>
    <t>SOUS TOTAL INTERPROFESSIONS</t>
  </si>
  <si>
    <t>Contrôle doit être égal à 0</t>
  </si>
  <si>
    <r>
      <t>CHAPITRE 1-3 ACTIONS COMMUNES 
€ HT (</t>
    </r>
    <r>
      <rPr>
        <b/>
        <sz val="11"/>
        <color rgb="FFFF0000"/>
        <rFont val="Times New Roman"/>
        <family val="1"/>
        <charset val="1"/>
      </rPr>
      <t>soumis à TVA</t>
    </r>
    <r>
      <rPr>
        <b/>
        <sz val="11"/>
        <color rgb="FF000000"/>
        <rFont val="Times New Roman"/>
        <family val="1"/>
        <charset val="1"/>
      </rPr>
      <t>)</t>
    </r>
  </si>
  <si>
    <t>% Sans Cognac</t>
  </si>
  <si>
    <t>TOTAL ACTIONS COMMUNES</t>
  </si>
  <si>
    <t>DONT
ACTIONS COMMUNES (hors SIA &amp; VS)</t>
  </si>
  <si>
    <t>DONT SIA</t>
  </si>
  <si>
    <t>DONT VIN&amp;SOCIETE</t>
  </si>
  <si>
    <t>2ème Semestre</t>
  </si>
  <si>
    <t>Contrôle</t>
  </si>
  <si>
    <r>
      <t>CHAPITRE 3-1 COMMISSION ECONOMIE 
€ HT (</t>
    </r>
    <r>
      <rPr>
        <sz val="11"/>
        <color rgb="FFFF0000"/>
        <rFont val="Times New Roman"/>
        <family val="1"/>
        <charset val="1"/>
      </rPr>
      <t>soumis à TVA</t>
    </r>
    <r>
      <rPr>
        <sz val="11"/>
        <color rgb="FF000000"/>
        <rFont val="Times New Roman"/>
        <family val="1"/>
        <charset val="1"/>
      </rPr>
      <t>)</t>
    </r>
  </si>
  <si>
    <t>Interprofessions</t>
  </si>
  <si>
    <t>RO CAVISTES</t>
  </si>
  <si>
    <t>MONOPOLES</t>
  </si>
  <si>
    <t>ETUDE MARCHE CIBLE</t>
  </si>
  <si>
    <t>E-COMMERCE</t>
  </si>
  <si>
    <t>CHR Belgique CONSO + RO</t>
  </si>
  <si>
    <t>RO CHR France</t>
  </si>
  <si>
    <t>CIVA</t>
  </si>
  <si>
    <t>INTERBEAUJOLAIS</t>
  </si>
  <si>
    <t>IVBD</t>
  </si>
  <si>
    <t>CIVB</t>
  </si>
  <si>
    <t>BIVB</t>
  </si>
  <si>
    <t>UIVC</t>
  </si>
  <si>
    <t>BIVC</t>
  </si>
  <si>
    <t>CIVCORSE</t>
  </si>
  <si>
    <t>CIVC</t>
  </si>
  <si>
    <t>CIVL</t>
  </si>
  <si>
    <t>INTERLOIRE</t>
  </si>
  <si>
    <t>CNPC</t>
  </si>
  <si>
    <t>CIVP</t>
  </si>
  <si>
    <t>INTERRHONE</t>
  </si>
  <si>
    <t>CIVR</t>
  </si>
  <si>
    <t>IVSO</t>
  </si>
  <si>
    <t>INTERVINS SUD EST</t>
  </si>
  <si>
    <t>CIVS</t>
  </si>
  <si>
    <t>INTER OC</t>
  </si>
  <si>
    <t>IVDL</t>
  </si>
  <si>
    <t>CIVJ</t>
  </si>
  <si>
    <t>FranceAgriMer</t>
  </si>
  <si>
    <t>MONTANT OUTIL TOTAL</t>
  </si>
  <si>
    <t>Contrôle</t>
  </si>
  <si>
    <t>CHAPITRE 3-2 
COMMISSION TECHNIQUE € HT DEPERISSEMENT DU VIGNOBLE</t>
  </si>
  <si>
    <t>2018
€ HT</t>
  </si>
  <si>
    <t>2ème SEMESTRE</t>
  </si>
  <si>
    <t>2018
€ TTC</t>
  </si>
  <si>
    <t>SOUS TOTAL INTERPROFESSIONS</t>
  </si>
  <si>
    <t>INTERPROFESSION</t>
  </si>
  <si>
    <t>IGP VAL DE LOIRE</t>
  </si>
  <si>
    <t>La différence du budget Economie correspond  au co-fiancement de 26.000 euros de FranceAgriMer</t>
  </si>
  <si>
    <t>2018 sans cognac</t>
  </si>
  <si>
    <t>Subvention études FranceAgrimer</t>
  </si>
  <si>
    <t>Panel CHR France</t>
  </si>
  <si>
    <t>Participation des interprofessions panel CHR France</t>
  </si>
  <si>
    <t>Participation FranceAgriMer Panel CHR France</t>
  </si>
  <si>
    <t xml:space="preserve">(*) sous réserve de l'obtention de la subvention </t>
  </si>
  <si>
    <t xml:space="preserve">*RO CHR France arrondi à 50 000 €, baisse panel CHR à 240 000 </t>
  </si>
  <si>
    <t>*Suppression subvention UE USA 2018 et 2017</t>
  </si>
  <si>
    <t>En conséquence effort de 60 000 € = idem à ce qui a été voté à l'AG de novembre 2017</t>
  </si>
  <si>
    <t>Ecart entre effort des interprofessions 2017 et 2018 = 69 937 € / 70 000 €</t>
  </si>
  <si>
    <t xml:space="preserve">Modifications apportées 12/04/2018 : </t>
  </si>
  <si>
    <t>*Subventions FranceAgriMer 2018 : 50 % de étude e-commerce + 50% RO Belgique + 50 % RO CHR</t>
  </si>
  <si>
    <t>2- ETUDES</t>
  </si>
  <si>
    <t>Participation FranceAgriMer études</t>
  </si>
  <si>
    <t>Participations des interprofessions études</t>
  </si>
  <si>
    <t>*Mise à jour des montants budgetés sur les panels suite à l'AO</t>
  </si>
  <si>
    <t xml:space="preserve">Sur le chapitre 3-1 </t>
  </si>
  <si>
    <t>Sur la partie études hors budget CNIV</t>
  </si>
  <si>
    <t xml:space="preserve">En conclusions : </t>
  </si>
  <si>
    <t>Dernière modification :</t>
  </si>
  <si>
    <t>Total Cotisations des interprofessions 3.1 + hors budget CNIV</t>
  </si>
  <si>
    <t>Total Cotisations de FranceAgriMer 3.1 + hors budget CNIV</t>
  </si>
  <si>
    <t>SOUS TOTAL Recettes extérieures (subventions FranceAgriMer)</t>
  </si>
  <si>
    <t>Mission Fonds Viticole (Valeur Ajoutée France)</t>
  </si>
  <si>
    <t>*Dépenses étude marchés cibles à 100 000 € pour FranceAgriMer uniquement (recette présente en face)</t>
  </si>
  <si>
    <t>Attention report de 10 000 € sur le RO CHR qui sont en déduction sur le panel CHR hors budget cniv</t>
  </si>
  <si>
    <t>Attention report de 10 000 € du RO CHR vers le panel CHR</t>
  </si>
  <si>
    <t>En conséquence économie de 37 137 € pour les interpros suite à l'AO des panels</t>
  </si>
  <si>
    <t>pour mise en cohérence avec le budget des études 2018 vs 2017 transmis aux interprofessions</t>
  </si>
  <si>
    <t>Participation des interprofessions panels GD + Export</t>
  </si>
  <si>
    <t>Participation FranceAgriMer Panels GD + Export</t>
  </si>
  <si>
    <t>Ecart entre effort des interprofessions nov 2017 AG de validation du budget et AG de juin 2018 = 1 021 511 (juin 2018) - 1 068 648 (nov 2017) = - 47 137 €</t>
  </si>
  <si>
    <t xml:space="preserve">Modifications apportées 07/06/2018 : </t>
  </si>
  <si>
    <t>* Ajout 1 180 € HT dépenses pour le suivi de la base histo sur le VT France IRI</t>
  </si>
  <si>
    <t xml:space="preserve">*Ajout 6 600 € HT de dépenses pour le suivi des sites e-commerce de vente privées &gt; pris en charge par 4 interprofessions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</si>
</sst>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,_€_-;\-* #,##0,_€_-;_-* \-??\ _€_-;_-@_-"/>
    <numFmt numFmtId="165" formatCode="#,##0,_€"/>
    <numFmt numFmtId="166" formatCode="#,##0,\€"/>
    <numFmt numFmtId="167" formatCode="0.0%"/>
    <numFmt numFmtId="168" formatCode="#,##0.00,\€"/>
    <numFmt numFmtId="169" formatCode="0.000%"/>
    <numFmt numFmtId="170" formatCode="#,##0\ _€"/>
    <numFmt numFmtId="171" formatCode="#,##0.00\ _€"/>
    <numFmt numFmtId="172" formatCode="#,##0\ &quot;€&quot;"/>
  </numFmts>
  <fonts count="3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sz val="11"/>
      <color rgb="FFC00000"/>
      <name val="Calibri"/>
      <family val="2"/>
      <charset val="1"/>
    </font>
    <font>
      <i/>
      <sz val="11"/>
      <color rgb="FF80808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C00000"/>
      <name val="Times New Roman"/>
      <family val="1"/>
      <charset val="1"/>
    </font>
    <font>
      <sz val="11"/>
      <color rgb="FFC00000"/>
      <name val="Times New Roman"/>
      <family val="1"/>
      <charset val="1"/>
    </font>
    <font>
      <b/>
      <sz val="12"/>
      <color rgb="FF0000FF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u/>
      <sz val="11"/>
      <color rgb="FF0000FF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23" fillId="0" borderId="0" applyBorder="0" applyProtection="0"/>
    <xf numFmtId="0" fontId="21" fillId="0" borderId="0" applyBorder="0" applyProtection="0"/>
    <xf numFmtId="0" fontId="1" fillId="0" borderId="0"/>
  </cellStyleXfs>
  <cellXfs count="242">
    <xf numFmtId="0" fontId="0" fillId="0" borderId="0" xfId="0"/>
    <xf numFmtId="0" fontId="0" fillId="0" borderId="0" xfId="0" applyFont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/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/>
    <xf numFmtId="0" fontId="7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10" fillId="0" borderId="13" xfId="0" applyFont="1" applyBorder="1" applyAlignment="1"/>
    <xf numFmtId="166" fontId="0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7" fontId="15" fillId="0" borderId="13" xfId="0" applyNumberFormat="1" applyFont="1" applyBorder="1" applyAlignment="1">
      <alignment horizontal="center" vertical="center" wrapText="1"/>
    </xf>
    <xf numFmtId="166" fontId="15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10" fontId="9" fillId="0" borderId="13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7" fontId="5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/>
    <xf numFmtId="10" fontId="6" fillId="0" borderId="13" xfId="0" applyNumberFormat="1" applyFont="1" applyBorder="1" applyAlignment="1"/>
    <xf numFmtId="10" fontId="10" fillId="0" borderId="13" xfId="0" applyNumberFormat="1" applyFont="1" applyBorder="1" applyAlignment="1"/>
    <xf numFmtId="0" fontId="19" fillId="0" borderId="0" xfId="0" applyFont="1"/>
    <xf numFmtId="166" fontId="19" fillId="0" borderId="0" xfId="0" applyNumberFormat="1" applyFont="1"/>
    <xf numFmtId="0" fontId="3" fillId="0" borderId="10" xfId="0" applyFont="1" applyBorder="1" applyAlignment="1">
      <alignment horizontal="left" vertical="center" wrapText="1"/>
    </xf>
    <xf numFmtId="0" fontId="0" fillId="0" borderId="10" xfId="0" applyFont="1" applyBorder="1"/>
    <xf numFmtId="0" fontId="0" fillId="0" borderId="5" xfId="0" applyFont="1" applyBorder="1"/>
    <xf numFmtId="168" fontId="0" fillId="0" borderId="13" xfId="0" applyNumberFormat="1" applyFont="1" applyBorder="1" applyAlignment="1">
      <alignment wrapText="1"/>
    </xf>
    <xf numFmtId="168" fontId="22" fillId="0" borderId="5" xfId="0" applyNumberFormat="1" applyFont="1" applyBorder="1" applyAlignment="1">
      <alignment wrapText="1"/>
    </xf>
    <xf numFmtId="0" fontId="13" fillId="0" borderId="13" xfId="0" applyFont="1" applyBorder="1" applyAlignment="1">
      <alignment horizontal="left" wrapText="1"/>
    </xf>
    <xf numFmtId="167" fontId="0" fillId="0" borderId="0" xfId="1" applyNumberFormat="1" applyFont="1" applyBorder="1" applyAlignment="1" applyProtection="1"/>
    <xf numFmtId="9" fontId="9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22" fillId="0" borderId="0" xfId="0" applyFont="1"/>
    <xf numFmtId="0" fontId="7" fillId="0" borderId="0" xfId="0" applyFont="1"/>
    <xf numFmtId="167" fontId="8" fillId="0" borderId="0" xfId="1" applyNumberFormat="1" applyFont="1" applyBorder="1" applyAlignment="1" applyProtection="1"/>
    <xf numFmtId="10" fontId="8" fillId="0" borderId="0" xfId="0" applyNumberFormat="1" applyFont="1"/>
    <xf numFmtId="169" fontId="8" fillId="0" borderId="0" xfId="0" applyNumberFormat="1" applyFont="1"/>
    <xf numFmtId="9" fontId="8" fillId="0" borderId="0" xfId="0" applyNumberFormat="1" applyFont="1"/>
    <xf numFmtId="170" fontId="0" fillId="0" borderId="0" xfId="0" applyNumberFormat="1"/>
    <xf numFmtId="171" fontId="0" fillId="0" borderId="0" xfId="0" applyNumberFormat="1"/>
    <xf numFmtId="172" fontId="7" fillId="0" borderId="13" xfId="0" applyNumberFormat="1" applyFont="1" applyBorder="1" applyAlignment="1">
      <alignment horizontal="center" vertical="center" wrapText="1"/>
    </xf>
    <xf numFmtId="172" fontId="6" fillId="0" borderId="13" xfId="0" applyNumberFormat="1" applyFont="1" applyBorder="1" applyAlignment="1">
      <alignment horizontal="center" vertical="center" wrapText="1"/>
    </xf>
    <xf numFmtId="172" fontId="5" fillId="0" borderId="13" xfId="0" applyNumberFormat="1" applyFont="1" applyBorder="1" applyAlignment="1">
      <alignment horizontal="center" vertical="center" wrapText="1"/>
    </xf>
    <xf numFmtId="172" fontId="9" fillId="0" borderId="13" xfId="0" applyNumberFormat="1" applyFont="1" applyBorder="1" applyAlignment="1">
      <alignment horizontal="center" vertical="center" wrapText="1"/>
    </xf>
    <xf numFmtId="172" fontId="8" fillId="0" borderId="13" xfId="0" applyNumberFormat="1" applyFont="1" applyBorder="1" applyAlignment="1">
      <alignment horizontal="center"/>
    </xf>
    <xf numFmtId="172" fontId="5" fillId="0" borderId="13" xfId="0" applyNumberFormat="1" applyFont="1" applyBorder="1" applyAlignment="1">
      <alignment horizontal="center"/>
    </xf>
    <xf numFmtId="172" fontId="10" fillId="0" borderId="13" xfId="0" applyNumberFormat="1" applyFont="1" applyBorder="1" applyAlignment="1">
      <alignment horizontal="center"/>
    </xf>
    <xf numFmtId="172" fontId="2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172" fontId="0" fillId="0" borderId="0" xfId="0" applyNumberFormat="1" applyFont="1"/>
    <xf numFmtId="172" fontId="0" fillId="0" borderId="0" xfId="0" applyNumberFormat="1"/>
    <xf numFmtId="172" fontId="8" fillId="0" borderId="0" xfId="0" applyNumberFormat="1" applyFont="1"/>
    <xf numFmtId="172" fontId="12" fillId="0" borderId="0" xfId="0" applyNumberFormat="1" applyFont="1"/>
    <xf numFmtId="172" fontId="4" fillId="0" borderId="0" xfId="0" applyNumberFormat="1" applyFont="1"/>
    <xf numFmtId="170" fontId="13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13" fillId="0" borderId="13" xfId="0" applyNumberFormat="1" applyFont="1" applyBorder="1" applyAlignment="1">
      <alignment horizontal="center" wrapText="1"/>
    </xf>
    <xf numFmtId="170" fontId="15" fillId="0" borderId="13" xfId="0" applyNumberFormat="1" applyFont="1" applyBorder="1" applyAlignment="1">
      <alignment horizontal="center" vertical="center" wrapText="1"/>
    </xf>
    <xf numFmtId="170" fontId="9" fillId="0" borderId="13" xfId="0" applyNumberFormat="1" applyFont="1" applyBorder="1" applyAlignment="1">
      <alignment horizontal="center"/>
    </xf>
    <xf numFmtId="170" fontId="9" fillId="0" borderId="13" xfId="0" applyNumberFormat="1" applyFont="1" applyBorder="1" applyAlignment="1">
      <alignment horizontal="center" vertical="center" wrapText="1"/>
    </xf>
    <xf numFmtId="170" fontId="16" fillId="0" borderId="0" xfId="0" applyNumberFormat="1" applyFont="1" applyBorder="1" applyAlignment="1">
      <alignment horizontal="center" vertical="center" wrapText="1"/>
    </xf>
    <xf numFmtId="170" fontId="18" fillId="0" borderId="13" xfId="0" applyNumberFormat="1" applyFont="1" applyBorder="1" applyAlignment="1">
      <alignment horizontal="center"/>
    </xf>
    <xf numFmtId="170" fontId="19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7" fillId="0" borderId="13" xfId="0" applyNumberFormat="1" applyFont="1" applyBorder="1" applyAlignment="1">
      <alignment horizontal="center" vertic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6" fillId="0" borderId="13" xfId="0" applyNumberFormat="1" applyFont="1" applyBorder="1" applyAlignment="1">
      <alignment horizontal="center" vertical="center" wrapText="1"/>
    </xf>
    <xf numFmtId="170" fontId="10" fillId="0" borderId="13" xfId="0" applyNumberFormat="1" applyFont="1" applyBorder="1" applyAlignment="1">
      <alignment horizontal="center"/>
    </xf>
    <xf numFmtId="170" fontId="19" fillId="0" borderId="0" xfId="0" applyNumberFormat="1" applyFont="1"/>
    <xf numFmtId="170" fontId="8" fillId="0" borderId="0" xfId="0" applyNumberFormat="1" applyFont="1"/>
    <xf numFmtId="170" fontId="5" fillId="0" borderId="1" xfId="0" applyNumberFormat="1" applyFont="1" applyBorder="1" applyAlignment="1">
      <alignment horizontal="center" vertical="center" wrapText="1"/>
    </xf>
    <xf numFmtId="170" fontId="8" fillId="0" borderId="13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 wrapText="1"/>
    </xf>
    <xf numFmtId="170" fontId="7" fillId="0" borderId="13" xfId="0" applyNumberFormat="1" applyFont="1" applyBorder="1" applyAlignment="1">
      <alignment horizontal="center" vertical="center"/>
    </xf>
    <xf numFmtId="171" fontId="22" fillId="0" borderId="0" xfId="0" applyNumberFormat="1" applyFont="1"/>
    <xf numFmtId="171" fontId="13" fillId="0" borderId="13" xfId="0" applyNumberFormat="1" applyFont="1" applyBorder="1" applyAlignment="1">
      <alignment horizontal="center" vertical="center" wrapText="1"/>
    </xf>
    <xf numFmtId="171" fontId="13" fillId="0" borderId="13" xfId="0" applyNumberFormat="1" applyFont="1" applyBorder="1" applyAlignment="1">
      <alignment horizontal="center" wrapText="1"/>
    </xf>
    <xf numFmtId="172" fontId="8" fillId="0" borderId="0" xfId="0" applyNumberFormat="1" applyFont="1" applyAlignment="1">
      <alignment wrapText="1"/>
    </xf>
    <xf numFmtId="172" fontId="3" fillId="0" borderId="10" xfId="0" applyNumberFormat="1" applyFont="1" applyBorder="1" applyAlignment="1">
      <alignment horizontal="center" vertical="center"/>
    </xf>
    <xf numFmtId="172" fontId="21" fillId="0" borderId="2" xfId="2" applyNumberFormat="1" applyFont="1" applyBorder="1" applyAlignment="1" applyProtection="1">
      <alignment horizontal="center" vertical="center"/>
    </xf>
    <xf numFmtId="172" fontId="21" fillId="0" borderId="2" xfId="2" applyNumberFormat="1" applyFont="1" applyBorder="1" applyAlignment="1" applyProtection="1">
      <alignment horizontal="center" vertical="center" wrapText="1"/>
    </xf>
    <xf numFmtId="172" fontId="0" fillId="0" borderId="10" xfId="0" applyNumberFormat="1" applyFont="1" applyBorder="1"/>
    <xf numFmtId="172" fontId="0" fillId="0" borderId="5" xfId="0" applyNumberFormat="1" applyFont="1" applyBorder="1"/>
    <xf numFmtId="172" fontId="0" fillId="0" borderId="5" xfId="0" applyNumberFormat="1" applyBorder="1"/>
    <xf numFmtId="172" fontId="0" fillId="0" borderId="13" xfId="0" applyNumberFormat="1" applyFont="1" applyBorder="1"/>
    <xf numFmtId="172" fontId="0" fillId="0" borderId="13" xfId="0" applyNumberFormat="1" applyBorder="1"/>
    <xf numFmtId="172" fontId="22" fillId="0" borderId="0" xfId="0" applyNumberFormat="1" applyFont="1"/>
    <xf numFmtId="172" fontId="22" fillId="0" borderId="0" xfId="0" applyNumberFormat="1" applyFont="1" applyBorder="1"/>
    <xf numFmtId="172" fontId="15" fillId="0" borderId="13" xfId="0" applyNumberFormat="1" applyFont="1" applyBorder="1" applyAlignment="1">
      <alignment horizontal="center" vertical="center" wrapText="1"/>
    </xf>
    <xf numFmtId="172" fontId="18" fillId="0" borderId="13" xfId="0" applyNumberFormat="1" applyFont="1" applyBorder="1" applyAlignment="1">
      <alignment horizontal="center"/>
    </xf>
    <xf numFmtId="172" fontId="13" fillId="0" borderId="13" xfId="0" applyNumberFormat="1" applyFont="1" applyBorder="1" applyAlignment="1"/>
    <xf numFmtId="0" fontId="24" fillId="0" borderId="0" xfId="0" applyFont="1"/>
    <xf numFmtId="10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167" fontId="6" fillId="0" borderId="13" xfId="0" applyNumberFormat="1" applyFont="1" applyBorder="1" applyAlignment="1"/>
    <xf numFmtId="0" fontId="25" fillId="0" borderId="0" xfId="0" applyFont="1"/>
    <xf numFmtId="170" fontId="25" fillId="0" borderId="0" xfId="0" applyNumberFormat="1" applyFont="1"/>
    <xf numFmtId="0" fontId="25" fillId="0" borderId="0" xfId="0" applyFont="1" applyAlignment="1">
      <alignment vertical="center" wrapText="1"/>
    </xf>
    <xf numFmtId="14" fontId="25" fillId="0" borderId="0" xfId="0" applyNumberFormat="1" applyFont="1"/>
    <xf numFmtId="0" fontId="27" fillId="0" borderId="0" xfId="0" applyFont="1" applyAlignment="1">
      <alignment wrapText="1"/>
    </xf>
    <xf numFmtId="170" fontId="27" fillId="0" borderId="0" xfId="0" applyNumberFormat="1" applyFont="1" applyAlignment="1">
      <alignment horizontal="right" wrapText="1"/>
    </xf>
    <xf numFmtId="170" fontId="25" fillId="0" borderId="0" xfId="0" applyNumberFormat="1" applyFont="1" applyBorder="1" applyAlignment="1">
      <alignment horizontal="right" wrapText="1"/>
    </xf>
    <xf numFmtId="170" fontId="26" fillId="0" borderId="0" xfId="0" applyNumberFormat="1" applyFont="1" applyAlignment="1">
      <alignment wrapText="1"/>
    </xf>
    <xf numFmtId="170" fontId="26" fillId="0" borderId="0" xfId="0" applyNumberFormat="1" applyFont="1" applyAlignment="1">
      <alignment horizontal="right" wrapText="1"/>
    </xf>
    <xf numFmtId="170" fontId="27" fillId="2" borderId="2" xfId="0" applyNumberFormat="1" applyFont="1" applyFill="1" applyBorder="1" applyAlignment="1">
      <alignment wrapText="1"/>
    </xf>
    <xf numFmtId="170" fontId="27" fillId="2" borderId="3" xfId="0" applyNumberFormat="1" applyFont="1" applyFill="1" applyBorder="1" applyAlignment="1">
      <alignment horizontal="right" wrapText="1"/>
    </xf>
    <xf numFmtId="170" fontId="27" fillId="2" borderId="2" xfId="0" applyNumberFormat="1" applyFont="1" applyFill="1" applyBorder="1" applyAlignment="1">
      <alignment horizontal="right" wrapText="1"/>
    </xf>
    <xf numFmtId="170" fontId="25" fillId="0" borderId="5" xfId="0" applyNumberFormat="1" applyFont="1" applyBorder="1" applyAlignment="1">
      <alignment wrapText="1"/>
    </xf>
    <xf numFmtId="170" fontId="26" fillId="0" borderId="6" xfId="3" applyNumberFormat="1" applyFont="1" applyBorder="1" applyAlignment="1">
      <alignment horizontal="right" wrapText="1"/>
    </xf>
    <xf numFmtId="170" fontId="25" fillId="0" borderId="5" xfId="0" applyNumberFormat="1" applyFont="1" applyBorder="1" applyAlignment="1">
      <alignment horizontal="right" wrapText="1"/>
    </xf>
    <xf numFmtId="170" fontId="26" fillId="0" borderId="5" xfId="0" applyNumberFormat="1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5" fillId="0" borderId="0" xfId="0" applyFont="1" applyBorder="1" applyAlignment="1">
      <alignment wrapText="1"/>
    </xf>
    <xf numFmtId="3" fontId="28" fillId="0" borderId="0" xfId="0" applyNumberFormat="1" applyFont="1" applyBorder="1" applyAlignment="1">
      <alignment wrapText="1"/>
    </xf>
    <xf numFmtId="0" fontId="25" fillId="0" borderId="7" xfId="0" applyFont="1" applyBorder="1" applyAlignment="1">
      <alignment wrapText="1"/>
    </xf>
    <xf numFmtId="170" fontId="26" fillId="0" borderId="5" xfId="0" applyNumberFormat="1" applyFont="1" applyBorder="1" applyAlignment="1">
      <alignment horizontal="right" wrapText="1"/>
    </xf>
    <xf numFmtId="170" fontId="26" fillId="0" borderId="6" xfId="0" applyNumberFormat="1" applyFont="1" applyBorder="1" applyAlignment="1">
      <alignment horizontal="right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170" fontId="27" fillId="0" borderId="5" xfId="0" applyNumberFormat="1" applyFont="1" applyBorder="1" applyAlignment="1">
      <alignment wrapText="1"/>
    </xf>
    <xf numFmtId="170" fontId="27" fillId="0" borderId="6" xfId="0" applyNumberFormat="1" applyFont="1" applyBorder="1" applyAlignment="1">
      <alignment horizontal="right" wrapText="1"/>
    </xf>
    <xf numFmtId="170" fontId="27" fillId="0" borderId="5" xfId="0" applyNumberFormat="1" applyFont="1" applyBorder="1" applyAlignment="1">
      <alignment horizontal="right" wrapText="1"/>
    </xf>
    <xf numFmtId="165" fontId="25" fillId="0" borderId="0" xfId="0" applyNumberFormat="1" applyFont="1" applyAlignment="1">
      <alignment vertical="center" wrapText="1"/>
    </xf>
    <xf numFmtId="170" fontId="25" fillId="0" borderId="0" xfId="0" applyNumberFormat="1" applyFont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170" fontId="25" fillId="0" borderId="5" xfId="0" applyNumberFormat="1" applyFont="1" applyBorder="1" applyAlignment="1">
      <alignment horizontal="right" vertical="center" wrapText="1"/>
    </xf>
    <xf numFmtId="170" fontId="26" fillId="0" borderId="7" xfId="0" applyNumberFormat="1" applyFont="1" applyBorder="1" applyAlignment="1">
      <alignment wrapText="1"/>
    </xf>
    <xf numFmtId="0" fontId="26" fillId="0" borderId="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170" fontId="27" fillId="0" borderId="7" xfId="0" applyNumberFormat="1" applyFont="1" applyBorder="1" applyAlignment="1">
      <alignment wrapText="1"/>
    </xf>
    <xf numFmtId="3" fontId="25" fillId="0" borderId="0" xfId="0" applyNumberFormat="1" applyFont="1" applyAlignment="1">
      <alignment vertical="center" wrapText="1"/>
    </xf>
    <xf numFmtId="170" fontId="25" fillId="0" borderId="7" xfId="0" applyNumberFormat="1" applyFont="1" applyBorder="1" applyAlignment="1">
      <alignment wrapText="1"/>
    </xf>
    <xf numFmtId="170" fontId="27" fillId="2" borderId="7" xfId="0" applyNumberFormat="1" applyFont="1" applyFill="1" applyBorder="1" applyAlignment="1">
      <alignment wrapText="1"/>
    </xf>
    <xf numFmtId="170" fontId="27" fillId="2" borderId="7" xfId="0" applyNumberFormat="1" applyFont="1" applyFill="1" applyBorder="1" applyAlignment="1">
      <alignment horizontal="right" wrapText="1"/>
    </xf>
    <xf numFmtId="170" fontId="27" fillId="2" borderId="5" xfId="0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vertical="center" wrapText="1"/>
    </xf>
    <xf numFmtId="0" fontId="26" fillId="0" borderId="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5" fillId="0" borderId="7" xfId="0" applyFont="1" applyBorder="1" applyAlignment="1"/>
    <xf numFmtId="0" fontId="26" fillId="0" borderId="7" xfId="0" applyFont="1" applyBorder="1" applyAlignment="1">
      <alignment wrapText="1"/>
    </xf>
    <xf numFmtId="170" fontId="27" fillId="0" borderId="7" xfId="0" applyNumberFormat="1" applyFont="1" applyBorder="1" applyAlignment="1">
      <alignment horizontal="right" wrapText="1"/>
    </xf>
    <xf numFmtId="0" fontId="26" fillId="0" borderId="6" xfId="0" applyFont="1" applyBorder="1" applyAlignment="1">
      <alignment horizontal="left" vertical="center" wrapText="1"/>
    </xf>
    <xf numFmtId="170" fontId="26" fillId="0" borderId="7" xfId="0" applyNumberFormat="1" applyFont="1" applyBorder="1" applyAlignment="1">
      <alignment horizontal="right" wrapText="1"/>
    </xf>
    <xf numFmtId="0" fontId="27" fillId="0" borderId="7" xfId="0" applyFont="1" applyBorder="1" applyAlignment="1">
      <alignment wrapText="1"/>
    </xf>
    <xf numFmtId="0" fontId="27" fillId="0" borderId="0" xfId="0" applyFont="1" applyBorder="1" applyAlignment="1">
      <alignment wrapText="1"/>
    </xf>
    <xf numFmtId="170" fontId="27" fillId="2" borderId="1" xfId="0" applyNumberFormat="1" applyFont="1" applyFill="1" applyBorder="1" applyAlignment="1">
      <alignment wrapText="1"/>
    </xf>
    <xf numFmtId="0" fontId="27" fillId="3" borderId="0" xfId="0" applyFont="1" applyFill="1" applyBorder="1" applyAlignment="1">
      <alignment horizontal="center" wrapText="1"/>
    </xf>
    <xf numFmtId="170" fontId="27" fillId="3" borderId="0" xfId="0" applyNumberFormat="1" applyFont="1" applyFill="1" applyBorder="1" applyAlignment="1">
      <alignment wrapText="1"/>
    </xf>
    <xf numFmtId="170" fontId="27" fillId="3" borderId="0" xfId="0" applyNumberFormat="1" applyFont="1" applyFill="1" applyBorder="1" applyAlignment="1">
      <alignment horizontal="right" wrapText="1"/>
    </xf>
    <xf numFmtId="0" fontId="27" fillId="3" borderId="8" xfId="0" applyFont="1" applyFill="1" applyBorder="1" applyAlignment="1">
      <alignment horizontal="center" wrapText="1"/>
    </xf>
    <xf numFmtId="170" fontId="27" fillId="3" borderId="8" xfId="0" applyNumberFormat="1" applyFont="1" applyFill="1" applyBorder="1" applyAlignment="1">
      <alignment horizontal="right" wrapText="1"/>
    </xf>
    <xf numFmtId="0" fontId="25" fillId="3" borderId="0" xfId="0" applyFont="1" applyFill="1" applyAlignment="1">
      <alignment vertical="center" wrapText="1"/>
    </xf>
    <xf numFmtId="0" fontId="27" fillId="3" borderId="9" xfId="0" applyFont="1" applyFill="1" applyBorder="1" applyAlignment="1">
      <alignment horizontal="center" wrapText="1"/>
    </xf>
    <xf numFmtId="170" fontId="26" fillId="3" borderId="10" xfId="0" applyNumberFormat="1" applyFont="1" applyFill="1" applyBorder="1" applyAlignment="1">
      <alignment horizontal="right" wrapText="1"/>
    </xf>
    <xf numFmtId="170" fontId="25" fillId="0" borderId="0" xfId="0" applyNumberFormat="1" applyFont="1" applyAlignment="1">
      <alignment wrapText="1"/>
    </xf>
    <xf numFmtId="170" fontId="25" fillId="0" borderId="0" xfId="0" applyNumberFormat="1" applyFont="1" applyAlignment="1">
      <alignment horizontal="right" wrapText="1"/>
    </xf>
    <xf numFmtId="170" fontId="25" fillId="0" borderId="6" xfId="0" applyNumberFormat="1" applyFont="1" applyBorder="1" applyAlignment="1">
      <alignment horizontal="right" wrapText="1"/>
    </xf>
    <xf numFmtId="170" fontId="25" fillId="0" borderId="11" xfId="0" applyNumberFormat="1" applyFont="1" applyBorder="1" applyAlignment="1">
      <alignment horizontal="right" wrapText="1"/>
    </xf>
    <xf numFmtId="3" fontId="25" fillId="0" borderId="0" xfId="0" applyNumberFormat="1" applyFont="1" applyAlignment="1">
      <alignment wrapText="1"/>
    </xf>
    <xf numFmtId="0" fontId="27" fillId="0" borderId="9" xfId="0" applyFont="1" applyBorder="1" applyAlignment="1">
      <alignment horizontal="left" vertical="center" wrapText="1"/>
    </xf>
    <xf numFmtId="170" fontId="27" fillId="0" borderId="9" xfId="0" applyNumberFormat="1" applyFont="1" applyBorder="1" applyAlignment="1">
      <alignment horizontal="left" vertical="center" wrapText="1"/>
    </xf>
    <xf numFmtId="170" fontId="27" fillId="0" borderId="2" xfId="0" applyNumberFormat="1" applyFont="1" applyBorder="1" applyAlignment="1">
      <alignment wrapText="1"/>
    </xf>
    <xf numFmtId="170" fontId="27" fillId="0" borderId="3" xfId="0" applyNumberFormat="1" applyFont="1" applyBorder="1" applyAlignment="1">
      <alignment horizontal="right" wrapText="1"/>
    </xf>
    <xf numFmtId="170" fontId="27" fillId="0" borderId="2" xfId="0" applyNumberFormat="1" applyFont="1" applyBorder="1" applyAlignment="1">
      <alignment horizontal="right" wrapText="1"/>
    </xf>
    <xf numFmtId="170" fontId="25" fillId="0" borderId="7" xfId="0" applyNumberFormat="1" applyFont="1" applyBorder="1" applyAlignment="1">
      <alignment horizontal="right" vertical="center" wrapText="1"/>
    </xf>
    <xf numFmtId="170" fontId="25" fillId="0" borderId="0" xfId="0" applyNumberFormat="1" applyFont="1" applyAlignment="1">
      <alignment vertical="center" wrapText="1"/>
    </xf>
    <xf numFmtId="170" fontId="25" fillId="0" borderId="7" xfId="0" applyNumberFormat="1" applyFont="1" applyBorder="1" applyAlignment="1">
      <alignment horizontal="right" wrapText="1"/>
    </xf>
    <xf numFmtId="0" fontId="25" fillId="0" borderId="0" xfId="0" applyFont="1" applyAlignment="1">
      <alignment wrapText="1"/>
    </xf>
    <xf numFmtId="170" fontId="25" fillId="0" borderId="11" xfId="0" applyNumberFormat="1" applyFont="1" applyBorder="1" applyAlignment="1">
      <alignment vertical="center" wrapText="1"/>
    </xf>
    <xf numFmtId="170" fontId="27" fillId="0" borderId="1" xfId="0" applyNumberFormat="1" applyFont="1" applyBorder="1" applyAlignment="1">
      <alignment wrapText="1"/>
    </xf>
    <xf numFmtId="170" fontId="27" fillId="0" borderId="1" xfId="0" applyNumberFormat="1" applyFont="1" applyBorder="1" applyAlignment="1">
      <alignment horizontal="right" wrapText="1"/>
    </xf>
    <xf numFmtId="170" fontId="27" fillId="0" borderId="13" xfId="0" applyNumberFormat="1" applyFont="1" applyBorder="1" applyAlignment="1">
      <alignment horizontal="right" wrapText="1"/>
    </xf>
    <xf numFmtId="170" fontId="29" fillId="0" borderId="2" xfId="0" applyNumberFormat="1" applyFont="1" applyBorder="1" applyAlignment="1">
      <alignment horizontal="right" wrapText="1"/>
    </xf>
    <xf numFmtId="170" fontId="29" fillId="0" borderId="3" xfId="0" applyNumberFormat="1" applyFont="1" applyBorder="1" applyAlignment="1">
      <alignment horizontal="right" wrapText="1"/>
    </xf>
    <xf numFmtId="0" fontId="30" fillId="0" borderId="0" xfId="0" applyFont="1"/>
    <xf numFmtId="170" fontId="29" fillId="0" borderId="0" xfId="0" applyNumberFormat="1" applyFont="1" applyAlignment="1">
      <alignment horizontal="right" wrapText="1"/>
    </xf>
    <xf numFmtId="0" fontId="29" fillId="0" borderId="0" xfId="0" applyFont="1"/>
    <xf numFmtId="170" fontId="26" fillId="3" borderId="13" xfId="0" applyNumberFormat="1" applyFont="1" applyFill="1" applyBorder="1" applyAlignment="1">
      <alignment horizontal="right" wrapText="1"/>
    </xf>
    <xf numFmtId="170" fontId="25" fillId="0" borderId="13" xfId="0" applyNumberFormat="1" applyFont="1" applyBorder="1" applyAlignment="1">
      <alignment horizontal="right" wrapText="1"/>
    </xf>
    <xf numFmtId="170" fontId="27" fillId="2" borderId="13" xfId="0" applyNumberFormat="1" applyFont="1" applyFill="1" applyBorder="1" applyAlignment="1">
      <alignment horizontal="right" wrapText="1"/>
    </xf>
    <xf numFmtId="170" fontId="27" fillId="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wrapText="1"/>
    </xf>
    <xf numFmtId="0" fontId="25" fillId="0" borderId="5" xfId="0" applyFont="1" applyBorder="1" applyAlignment="1">
      <alignment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left" wrapText="1"/>
    </xf>
    <xf numFmtId="0" fontId="29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left" wrapText="1"/>
    </xf>
    <xf numFmtId="0" fontId="27" fillId="0" borderId="12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172" fontId="6" fillId="0" borderId="13" xfId="0" applyNumberFormat="1" applyFont="1" applyBorder="1" applyAlignment="1">
      <alignment horizontal="center"/>
    </xf>
    <xf numFmtId="170" fontId="13" fillId="0" borderId="13" xfId="0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170" fontId="13" fillId="0" borderId="13" xfId="0" applyNumberFormat="1" applyFont="1" applyBorder="1" applyAlignment="1">
      <alignment horizontal="center" vertical="center" wrapText="1"/>
    </xf>
    <xf numFmtId="172" fontId="7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/>
    </xf>
    <xf numFmtId="166" fontId="7" fillId="0" borderId="9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70" fontId="7" fillId="0" borderId="13" xfId="0" applyNumberFormat="1" applyFont="1" applyBorder="1" applyAlignment="1">
      <alignment horizontal="center" wrapText="1"/>
    </xf>
    <xf numFmtId="170" fontId="7" fillId="0" borderId="13" xfId="0" applyNumberFormat="1" applyFont="1" applyBorder="1" applyAlignment="1">
      <alignment horizontal="center" vertical="center" wrapText="1"/>
    </xf>
    <xf numFmtId="172" fontId="8" fillId="0" borderId="0" xfId="0" applyNumberFormat="1" applyFont="1" applyBorder="1" applyAlignment="1">
      <alignment horizontal="center" wrapText="1"/>
    </xf>
    <xf numFmtId="166" fontId="13" fillId="0" borderId="9" xfId="0" applyNumberFormat="1" applyFont="1" applyBorder="1" applyAlignment="1">
      <alignment horizontal="center" wrapText="1"/>
    </xf>
  </cellXfs>
  <cellStyles count="4">
    <cellStyle name="Lien hypertexte" xfId="2" builtinId="8"/>
    <cellStyle name="Normal" xfId="0" builtinId="0"/>
    <cellStyle name="Pourcentage" xfId="1" builtinId="5"/>
    <cellStyle name="TableStyleLight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27919</xdr:rowOff>
    </xdr:from>
    <xdr:to>
      <xdr:col>2</xdr:col>
      <xdr:colOff>436320</xdr:colOff>
      <xdr:row>7</xdr:row>
      <xdr:rowOff>50070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4176" y="27919"/>
          <a:ext cx="1014438" cy="126600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120"/>
  <sheetViews>
    <sheetView showWhiteSpace="0" topLeftCell="A4" zoomScale="85" zoomScaleNormal="85" workbookViewId="0">
      <selection activeCell="A92" sqref="A92:L92"/>
    </sheetView>
  </sheetViews>
  <sheetFormatPr baseColWidth="10" defaultColWidth="9.140625" defaultRowHeight="12.75" x14ac:dyDescent="0.2"/>
  <cols>
    <col min="1" max="1" width="10.7109375" style="180"/>
    <col min="2" max="3" width="9.140625" style="180"/>
    <col min="4" max="4" width="33.5703125" style="180" customWidth="1"/>
    <col min="5" max="5" width="11.42578125" style="167"/>
    <col min="6" max="6" width="12.42578125" style="168"/>
    <col min="7" max="9" width="9.140625" style="180"/>
    <col min="10" max="10" width="29.7109375" style="180" customWidth="1"/>
    <col min="11" max="12" width="11.42578125" style="168"/>
    <col min="13" max="1025" width="11.42578125" style="106"/>
    <col min="1026" max="16384" width="9.140625" style="104"/>
  </cols>
  <sheetData>
    <row r="1" spans="1:1024" x14ac:dyDescent="0.2">
      <c r="A1" s="104"/>
      <c r="B1" s="104"/>
      <c r="C1" s="104"/>
      <c r="D1" s="104"/>
      <c r="E1" s="105"/>
      <c r="F1" s="105"/>
      <c r="G1" s="104"/>
      <c r="H1" s="104"/>
      <c r="I1" s="104"/>
      <c r="J1" s="104"/>
      <c r="K1" s="105"/>
      <c r="L1" s="105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</row>
    <row r="2" spans="1:1024" ht="18.75" customHeight="1" x14ac:dyDescent="0.2">
      <c r="A2" s="104"/>
      <c r="B2" s="104"/>
      <c r="C2" s="104"/>
      <c r="D2" s="104"/>
      <c r="E2" s="198" t="s">
        <v>183</v>
      </c>
      <c r="F2" s="198"/>
      <c r="G2" s="198"/>
      <c r="H2" s="198"/>
      <c r="I2" s="198"/>
      <c r="J2" s="198"/>
      <c r="K2" s="107">
        <v>43202</v>
      </c>
      <c r="L2" s="105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  <c r="QU2" s="104"/>
      <c r="QV2" s="104"/>
      <c r="QW2" s="104"/>
      <c r="QX2" s="104"/>
      <c r="QY2" s="104"/>
      <c r="QZ2" s="104"/>
      <c r="RA2" s="104"/>
      <c r="RB2" s="104"/>
      <c r="RC2" s="104"/>
      <c r="RD2" s="104"/>
      <c r="RE2" s="104"/>
      <c r="RF2" s="104"/>
      <c r="RG2" s="104"/>
      <c r="RH2" s="104"/>
      <c r="RI2" s="104"/>
      <c r="RJ2" s="104"/>
      <c r="RK2" s="104"/>
      <c r="RL2" s="104"/>
      <c r="RM2" s="104"/>
      <c r="RN2" s="104"/>
      <c r="RO2" s="104"/>
      <c r="RP2" s="104"/>
      <c r="RQ2" s="104"/>
      <c r="RR2" s="104"/>
      <c r="RS2" s="104"/>
      <c r="RT2" s="104"/>
      <c r="RU2" s="104"/>
      <c r="RV2" s="104"/>
      <c r="RW2" s="104"/>
      <c r="RX2" s="104"/>
      <c r="RY2" s="104"/>
      <c r="RZ2" s="104"/>
      <c r="SA2" s="104"/>
      <c r="SB2" s="104"/>
      <c r="SC2" s="104"/>
      <c r="SD2" s="104"/>
      <c r="SE2" s="104"/>
      <c r="SF2" s="104"/>
      <c r="SG2" s="104"/>
      <c r="SH2" s="104"/>
      <c r="SI2" s="104"/>
      <c r="SJ2" s="104"/>
      <c r="SK2" s="104"/>
      <c r="SL2" s="104"/>
      <c r="SM2" s="104"/>
      <c r="SN2" s="104"/>
      <c r="SO2" s="104"/>
      <c r="SP2" s="104"/>
      <c r="SQ2" s="104"/>
      <c r="SR2" s="104"/>
      <c r="SS2" s="104"/>
      <c r="ST2" s="104"/>
      <c r="SU2" s="104"/>
      <c r="SV2" s="104"/>
      <c r="SW2" s="104"/>
      <c r="SX2" s="104"/>
      <c r="SY2" s="104"/>
      <c r="SZ2" s="104"/>
      <c r="TA2" s="104"/>
      <c r="TB2" s="104"/>
      <c r="TC2" s="104"/>
      <c r="TD2" s="104"/>
      <c r="TE2" s="104"/>
      <c r="TF2" s="104"/>
      <c r="TG2" s="104"/>
      <c r="TH2" s="104"/>
      <c r="TI2" s="104"/>
      <c r="TJ2" s="104"/>
      <c r="TK2" s="104"/>
      <c r="TL2" s="104"/>
      <c r="TM2" s="104"/>
      <c r="TN2" s="104"/>
      <c r="TO2" s="104"/>
      <c r="TP2" s="104"/>
      <c r="TQ2" s="104"/>
      <c r="TR2" s="104"/>
      <c r="TS2" s="104"/>
      <c r="TT2" s="104"/>
      <c r="TU2" s="104"/>
      <c r="TV2" s="104"/>
      <c r="TW2" s="104"/>
      <c r="TX2" s="104"/>
      <c r="TY2" s="104"/>
      <c r="TZ2" s="104"/>
      <c r="UA2" s="104"/>
      <c r="UB2" s="104"/>
      <c r="UC2" s="104"/>
      <c r="UD2" s="104"/>
      <c r="UE2" s="104"/>
      <c r="UF2" s="104"/>
      <c r="UG2" s="104"/>
      <c r="UH2" s="104"/>
      <c r="UI2" s="104"/>
      <c r="UJ2" s="104"/>
      <c r="UK2" s="104"/>
      <c r="UL2" s="104"/>
      <c r="UM2" s="104"/>
      <c r="UN2" s="104"/>
      <c r="UO2" s="104"/>
      <c r="UP2" s="104"/>
      <c r="UQ2" s="104"/>
      <c r="UR2" s="104"/>
      <c r="US2" s="104"/>
      <c r="UT2" s="104"/>
      <c r="UU2" s="104"/>
      <c r="UV2" s="104"/>
      <c r="UW2" s="104"/>
      <c r="UX2" s="104"/>
      <c r="UY2" s="104"/>
      <c r="UZ2" s="104"/>
      <c r="VA2" s="104"/>
      <c r="VB2" s="104"/>
      <c r="VC2" s="104"/>
      <c r="VD2" s="104"/>
      <c r="VE2" s="104"/>
      <c r="VF2" s="104"/>
      <c r="VG2" s="104"/>
      <c r="VH2" s="104"/>
      <c r="VI2" s="104"/>
      <c r="VJ2" s="104"/>
      <c r="VK2" s="104"/>
      <c r="VL2" s="104"/>
      <c r="VM2" s="104"/>
      <c r="VN2" s="104"/>
      <c r="VO2" s="104"/>
      <c r="VP2" s="104"/>
      <c r="VQ2" s="104"/>
      <c r="VR2" s="104"/>
      <c r="VS2" s="104"/>
      <c r="VT2" s="104"/>
      <c r="VU2" s="104"/>
      <c r="VV2" s="104"/>
      <c r="VW2" s="104"/>
      <c r="VX2" s="104"/>
      <c r="VY2" s="104"/>
      <c r="VZ2" s="104"/>
      <c r="WA2" s="104"/>
      <c r="WB2" s="104"/>
      <c r="WC2" s="104"/>
      <c r="WD2" s="104"/>
      <c r="WE2" s="104"/>
      <c r="WF2" s="104"/>
      <c r="WG2" s="104"/>
      <c r="WH2" s="104"/>
      <c r="WI2" s="104"/>
      <c r="WJ2" s="104"/>
      <c r="WK2" s="104"/>
      <c r="WL2" s="104"/>
      <c r="WM2" s="104"/>
      <c r="WN2" s="104"/>
      <c r="WO2" s="104"/>
      <c r="WP2" s="104"/>
      <c r="WQ2" s="104"/>
      <c r="WR2" s="104"/>
      <c r="WS2" s="104"/>
      <c r="WT2" s="104"/>
      <c r="WU2" s="104"/>
      <c r="WV2" s="104"/>
      <c r="WW2" s="104"/>
      <c r="WX2" s="104"/>
      <c r="WY2" s="104"/>
      <c r="WZ2" s="104"/>
      <c r="XA2" s="104"/>
      <c r="XB2" s="104"/>
      <c r="XC2" s="104"/>
      <c r="XD2" s="104"/>
      <c r="XE2" s="104"/>
      <c r="XF2" s="104"/>
      <c r="XG2" s="104"/>
      <c r="XH2" s="104"/>
      <c r="XI2" s="104"/>
      <c r="XJ2" s="104"/>
      <c r="XK2" s="104"/>
      <c r="XL2" s="104"/>
      <c r="XM2" s="104"/>
      <c r="XN2" s="104"/>
      <c r="XO2" s="104"/>
      <c r="XP2" s="104"/>
      <c r="XQ2" s="104"/>
      <c r="XR2" s="104"/>
      <c r="XS2" s="104"/>
      <c r="XT2" s="104"/>
      <c r="XU2" s="104"/>
      <c r="XV2" s="104"/>
      <c r="XW2" s="104"/>
      <c r="XX2" s="104"/>
      <c r="XY2" s="104"/>
      <c r="XZ2" s="104"/>
      <c r="YA2" s="104"/>
      <c r="YB2" s="104"/>
      <c r="YC2" s="104"/>
      <c r="YD2" s="104"/>
      <c r="YE2" s="104"/>
      <c r="YF2" s="104"/>
      <c r="YG2" s="104"/>
      <c r="YH2" s="104"/>
      <c r="YI2" s="104"/>
      <c r="YJ2" s="104"/>
      <c r="YK2" s="104"/>
      <c r="YL2" s="104"/>
      <c r="YM2" s="104"/>
      <c r="YN2" s="104"/>
      <c r="YO2" s="104"/>
      <c r="YP2" s="104"/>
      <c r="YQ2" s="104"/>
      <c r="YR2" s="104"/>
      <c r="YS2" s="104"/>
      <c r="YT2" s="104"/>
      <c r="YU2" s="104"/>
      <c r="YV2" s="104"/>
      <c r="YW2" s="104"/>
      <c r="YX2" s="104"/>
      <c r="YY2" s="104"/>
      <c r="YZ2" s="104"/>
      <c r="ZA2" s="104"/>
      <c r="ZB2" s="104"/>
      <c r="ZC2" s="104"/>
      <c r="ZD2" s="104"/>
      <c r="ZE2" s="104"/>
      <c r="ZF2" s="104"/>
      <c r="ZG2" s="104"/>
      <c r="ZH2" s="104"/>
      <c r="ZI2" s="104"/>
      <c r="ZJ2" s="104"/>
      <c r="ZK2" s="104"/>
      <c r="ZL2" s="104"/>
      <c r="ZM2" s="104"/>
      <c r="ZN2" s="104"/>
      <c r="ZO2" s="104"/>
      <c r="ZP2" s="104"/>
      <c r="ZQ2" s="104"/>
      <c r="ZR2" s="104"/>
      <c r="ZS2" s="104"/>
      <c r="ZT2" s="104"/>
      <c r="ZU2" s="104"/>
      <c r="ZV2" s="104"/>
      <c r="ZW2" s="104"/>
      <c r="ZX2" s="104"/>
      <c r="ZY2" s="104"/>
      <c r="ZZ2" s="104"/>
      <c r="AAA2" s="104"/>
      <c r="AAB2" s="104"/>
      <c r="AAC2" s="104"/>
      <c r="AAD2" s="104"/>
      <c r="AAE2" s="104"/>
      <c r="AAF2" s="104"/>
      <c r="AAG2" s="104"/>
      <c r="AAH2" s="104"/>
      <c r="AAI2" s="104"/>
      <c r="AAJ2" s="104"/>
      <c r="AAK2" s="104"/>
      <c r="AAL2" s="104"/>
      <c r="AAM2" s="104"/>
      <c r="AAN2" s="104"/>
      <c r="AAO2" s="104"/>
      <c r="AAP2" s="104"/>
      <c r="AAQ2" s="104"/>
      <c r="AAR2" s="104"/>
      <c r="AAS2" s="104"/>
      <c r="AAT2" s="104"/>
      <c r="AAU2" s="104"/>
      <c r="AAV2" s="104"/>
      <c r="AAW2" s="104"/>
      <c r="AAX2" s="104"/>
      <c r="AAY2" s="104"/>
      <c r="AAZ2" s="104"/>
      <c r="ABA2" s="104"/>
      <c r="ABB2" s="104"/>
      <c r="ABC2" s="104"/>
      <c r="ABD2" s="104"/>
      <c r="ABE2" s="104"/>
      <c r="ABF2" s="104"/>
      <c r="ABG2" s="104"/>
      <c r="ABH2" s="104"/>
      <c r="ABI2" s="104"/>
      <c r="ABJ2" s="104"/>
      <c r="ABK2" s="104"/>
      <c r="ABL2" s="104"/>
      <c r="ABM2" s="104"/>
      <c r="ABN2" s="104"/>
      <c r="ABO2" s="104"/>
      <c r="ABP2" s="104"/>
      <c r="ABQ2" s="104"/>
      <c r="ABR2" s="104"/>
      <c r="ABS2" s="104"/>
      <c r="ABT2" s="104"/>
      <c r="ABU2" s="104"/>
      <c r="ABV2" s="104"/>
      <c r="ABW2" s="104"/>
      <c r="ABX2" s="104"/>
      <c r="ABY2" s="104"/>
      <c r="ABZ2" s="104"/>
      <c r="ACA2" s="104"/>
      <c r="ACB2" s="104"/>
      <c r="ACC2" s="104"/>
      <c r="ACD2" s="104"/>
      <c r="ACE2" s="104"/>
      <c r="ACF2" s="104"/>
      <c r="ACG2" s="104"/>
      <c r="ACH2" s="104"/>
      <c r="ACI2" s="104"/>
      <c r="ACJ2" s="104"/>
      <c r="ACK2" s="104"/>
      <c r="ACL2" s="104"/>
      <c r="ACM2" s="104"/>
      <c r="ACN2" s="104"/>
      <c r="ACO2" s="104"/>
      <c r="ACP2" s="104"/>
      <c r="ACQ2" s="104"/>
      <c r="ACR2" s="104"/>
      <c r="ACS2" s="104"/>
      <c r="ACT2" s="104"/>
      <c r="ACU2" s="104"/>
      <c r="ACV2" s="104"/>
      <c r="ACW2" s="104"/>
      <c r="ACX2" s="104"/>
      <c r="ACY2" s="104"/>
      <c r="ACZ2" s="104"/>
      <c r="ADA2" s="104"/>
      <c r="ADB2" s="104"/>
      <c r="ADC2" s="104"/>
      <c r="ADD2" s="104"/>
      <c r="ADE2" s="104"/>
      <c r="ADF2" s="104"/>
      <c r="ADG2" s="104"/>
      <c r="ADH2" s="104"/>
      <c r="ADI2" s="104"/>
      <c r="ADJ2" s="104"/>
      <c r="ADK2" s="104"/>
      <c r="ADL2" s="104"/>
      <c r="ADM2" s="104"/>
      <c r="ADN2" s="104"/>
      <c r="ADO2" s="104"/>
      <c r="ADP2" s="104"/>
      <c r="ADQ2" s="104"/>
      <c r="ADR2" s="104"/>
      <c r="ADS2" s="104"/>
      <c r="ADT2" s="104"/>
      <c r="ADU2" s="104"/>
      <c r="ADV2" s="104"/>
      <c r="ADW2" s="104"/>
      <c r="ADX2" s="104"/>
      <c r="ADY2" s="104"/>
      <c r="ADZ2" s="104"/>
      <c r="AEA2" s="104"/>
      <c r="AEB2" s="104"/>
      <c r="AEC2" s="104"/>
      <c r="AED2" s="104"/>
      <c r="AEE2" s="104"/>
      <c r="AEF2" s="104"/>
      <c r="AEG2" s="104"/>
      <c r="AEH2" s="104"/>
      <c r="AEI2" s="104"/>
      <c r="AEJ2" s="104"/>
      <c r="AEK2" s="104"/>
      <c r="AEL2" s="104"/>
      <c r="AEM2" s="104"/>
      <c r="AEN2" s="104"/>
      <c r="AEO2" s="104"/>
      <c r="AEP2" s="104"/>
      <c r="AEQ2" s="104"/>
      <c r="AER2" s="104"/>
      <c r="AES2" s="104"/>
      <c r="AET2" s="104"/>
      <c r="AEU2" s="104"/>
      <c r="AEV2" s="104"/>
      <c r="AEW2" s="104"/>
      <c r="AEX2" s="104"/>
      <c r="AEY2" s="104"/>
      <c r="AEZ2" s="104"/>
      <c r="AFA2" s="104"/>
      <c r="AFB2" s="104"/>
      <c r="AFC2" s="104"/>
      <c r="AFD2" s="104"/>
      <c r="AFE2" s="104"/>
      <c r="AFF2" s="104"/>
      <c r="AFG2" s="104"/>
      <c r="AFH2" s="104"/>
      <c r="AFI2" s="104"/>
      <c r="AFJ2" s="104"/>
      <c r="AFK2" s="104"/>
      <c r="AFL2" s="104"/>
      <c r="AFM2" s="104"/>
      <c r="AFN2" s="104"/>
      <c r="AFO2" s="104"/>
      <c r="AFP2" s="104"/>
      <c r="AFQ2" s="104"/>
      <c r="AFR2" s="104"/>
      <c r="AFS2" s="104"/>
      <c r="AFT2" s="104"/>
      <c r="AFU2" s="104"/>
      <c r="AFV2" s="104"/>
      <c r="AFW2" s="104"/>
      <c r="AFX2" s="104"/>
      <c r="AFY2" s="104"/>
      <c r="AFZ2" s="104"/>
      <c r="AGA2" s="104"/>
      <c r="AGB2" s="104"/>
      <c r="AGC2" s="104"/>
      <c r="AGD2" s="104"/>
      <c r="AGE2" s="104"/>
      <c r="AGF2" s="104"/>
      <c r="AGG2" s="104"/>
      <c r="AGH2" s="104"/>
      <c r="AGI2" s="104"/>
      <c r="AGJ2" s="104"/>
      <c r="AGK2" s="104"/>
      <c r="AGL2" s="104"/>
      <c r="AGM2" s="104"/>
      <c r="AGN2" s="104"/>
      <c r="AGO2" s="104"/>
      <c r="AGP2" s="104"/>
      <c r="AGQ2" s="104"/>
      <c r="AGR2" s="104"/>
      <c r="AGS2" s="104"/>
      <c r="AGT2" s="104"/>
      <c r="AGU2" s="104"/>
      <c r="AGV2" s="104"/>
      <c r="AGW2" s="104"/>
      <c r="AGX2" s="104"/>
      <c r="AGY2" s="104"/>
      <c r="AGZ2" s="104"/>
      <c r="AHA2" s="104"/>
      <c r="AHB2" s="104"/>
      <c r="AHC2" s="104"/>
      <c r="AHD2" s="104"/>
      <c r="AHE2" s="104"/>
      <c r="AHF2" s="104"/>
      <c r="AHG2" s="104"/>
      <c r="AHH2" s="104"/>
      <c r="AHI2" s="104"/>
      <c r="AHJ2" s="104"/>
      <c r="AHK2" s="104"/>
      <c r="AHL2" s="104"/>
      <c r="AHM2" s="104"/>
      <c r="AHN2" s="104"/>
      <c r="AHO2" s="104"/>
      <c r="AHP2" s="104"/>
      <c r="AHQ2" s="104"/>
      <c r="AHR2" s="104"/>
      <c r="AHS2" s="104"/>
      <c r="AHT2" s="104"/>
      <c r="AHU2" s="104"/>
      <c r="AHV2" s="104"/>
      <c r="AHW2" s="104"/>
      <c r="AHX2" s="104"/>
      <c r="AHY2" s="104"/>
      <c r="AHZ2" s="104"/>
      <c r="AIA2" s="104"/>
      <c r="AIB2" s="104"/>
      <c r="AIC2" s="104"/>
      <c r="AID2" s="104"/>
      <c r="AIE2" s="104"/>
      <c r="AIF2" s="104"/>
      <c r="AIG2" s="104"/>
      <c r="AIH2" s="104"/>
      <c r="AII2" s="104"/>
      <c r="AIJ2" s="104"/>
      <c r="AIK2" s="104"/>
      <c r="AIL2" s="104"/>
      <c r="AIM2" s="104"/>
      <c r="AIN2" s="104"/>
      <c r="AIO2" s="104"/>
      <c r="AIP2" s="104"/>
      <c r="AIQ2" s="104"/>
      <c r="AIR2" s="104"/>
      <c r="AIS2" s="104"/>
      <c r="AIT2" s="104"/>
      <c r="AIU2" s="104"/>
      <c r="AIV2" s="104"/>
      <c r="AIW2" s="104"/>
      <c r="AIX2" s="104"/>
      <c r="AIY2" s="104"/>
      <c r="AIZ2" s="104"/>
      <c r="AJA2" s="104"/>
      <c r="AJB2" s="104"/>
      <c r="AJC2" s="104"/>
      <c r="AJD2" s="104"/>
      <c r="AJE2" s="104"/>
      <c r="AJF2" s="104"/>
      <c r="AJG2" s="104"/>
      <c r="AJH2" s="104"/>
      <c r="AJI2" s="104"/>
      <c r="AJJ2" s="104"/>
      <c r="AJK2" s="104"/>
      <c r="AJL2" s="104"/>
      <c r="AJM2" s="104"/>
      <c r="AJN2" s="104"/>
      <c r="AJO2" s="104"/>
      <c r="AJP2" s="104"/>
      <c r="AJQ2" s="104"/>
      <c r="AJR2" s="104"/>
      <c r="AJS2" s="104"/>
      <c r="AJT2" s="104"/>
      <c r="AJU2" s="104"/>
      <c r="AJV2" s="104"/>
      <c r="AJW2" s="104"/>
      <c r="AJX2" s="104"/>
      <c r="AJY2" s="104"/>
      <c r="AJZ2" s="104"/>
      <c r="AKA2" s="104"/>
      <c r="AKB2" s="104"/>
      <c r="AKC2" s="104"/>
      <c r="AKD2" s="104"/>
      <c r="AKE2" s="104"/>
      <c r="AKF2" s="104"/>
      <c r="AKG2" s="104"/>
      <c r="AKH2" s="104"/>
      <c r="AKI2" s="104"/>
      <c r="AKJ2" s="104"/>
      <c r="AKK2" s="104"/>
      <c r="AKL2" s="104"/>
      <c r="AKM2" s="104"/>
      <c r="AKN2" s="104"/>
      <c r="AKO2" s="104"/>
      <c r="AKP2" s="104"/>
      <c r="AKQ2" s="104"/>
      <c r="AKR2" s="104"/>
      <c r="AKS2" s="104"/>
      <c r="AKT2" s="104"/>
      <c r="AKU2" s="104"/>
      <c r="AKV2" s="104"/>
      <c r="AKW2" s="104"/>
      <c r="AKX2" s="104"/>
      <c r="AKY2" s="104"/>
      <c r="AKZ2" s="104"/>
      <c r="ALA2" s="104"/>
      <c r="ALB2" s="104"/>
      <c r="ALC2" s="104"/>
      <c r="ALD2" s="104"/>
      <c r="ALE2" s="104"/>
      <c r="ALF2" s="104"/>
      <c r="ALG2" s="104"/>
      <c r="ALH2" s="104"/>
      <c r="ALI2" s="104"/>
      <c r="ALJ2" s="104"/>
      <c r="ALK2" s="104"/>
      <c r="ALL2" s="104"/>
      <c r="ALM2" s="104"/>
      <c r="ALN2" s="104"/>
      <c r="ALO2" s="104"/>
      <c r="ALP2" s="104"/>
      <c r="ALQ2" s="104"/>
      <c r="ALR2" s="104"/>
      <c r="ALS2" s="104"/>
      <c r="ALT2" s="104"/>
      <c r="ALU2" s="104"/>
      <c r="ALV2" s="104"/>
      <c r="ALW2" s="104"/>
      <c r="ALX2" s="104"/>
      <c r="ALY2" s="104"/>
      <c r="ALZ2" s="104"/>
      <c r="AMA2" s="104"/>
      <c r="AMB2" s="104"/>
      <c r="AMC2" s="104"/>
      <c r="AMD2" s="104"/>
      <c r="AME2" s="104"/>
      <c r="AMF2" s="104"/>
      <c r="AMG2" s="104"/>
      <c r="AMH2" s="104"/>
      <c r="AMI2" s="104"/>
      <c r="AMJ2" s="104"/>
    </row>
    <row r="3" spans="1:1024" x14ac:dyDescent="0.2">
      <c r="A3" s="104"/>
      <c r="B3" s="104"/>
      <c r="C3" s="104"/>
      <c r="D3" s="104"/>
      <c r="E3" s="105"/>
      <c r="F3" s="105"/>
      <c r="G3" s="104"/>
      <c r="H3" s="104"/>
      <c r="I3" s="104"/>
      <c r="J3" s="104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04"/>
      <c r="TR3" s="104"/>
      <c r="TS3" s="104"/>
      <c r="TT3" s="104"/>
      <c r="TU3" s="104"/>
      <c r="TV3" s="104"/>
      <c r="TW3" s="104"/>
      <c r="TX3" s="104"/>
      <c r="TY3" s="104"/>
      <c r="TZ3" s="104"/>
      <c r="UA3" s="104"/>
      <c r="UB3" s="104"/>
      <c r="UC3" s="104"/>
      <c r="UD3" s="104"/>
      <c r="UE3" s="104"/>
      <c r="UF3" s="104"/>
      <c r="UG3" s="104"/>
      <c r="UH3" s="104"/>
      <c r="UI3" s="104"/>
      <c r="UJ3" s="104"/>
      <c r="UK3" s="104"/>
      <c r="UL3" s="104"/>
      <c r="UM3" s="104"/>
      <c r="UN3" s="104"/>
      <c r="UO3" s="104"/>
      <c r="UP3" s="104"/>
      <c r="UQ3" s="104"/>
      <c r="UR3" s="104"/>
      <c r="US3" s="104"/>
      <c r="UT3" s="104"/>
      <c r="UU3" s="104"/>
      <c r="UV3" s="104"/>
      <c r="UW3" s="104"/>
      <c r="UX3" s="104"/>
      <c r="UY3" s="104"/>
      <c r="UZ3" s="104"/>
      <c r="VA3" s="104"/>
      <c r="VB3" s="104"/>
      <c r="VC3" s="104"/>
      <c r="VD3" s="104"/>
      <c r="VE3" s="104"/>
      <c r="VF3" s="104"/>
      <c r="VG3" s="104"/>
      <c r="VH3" s="104"/>
      <c r="VI3" s="104"/>
      <c r="VJ3" s="104"/>
      <c r="VK3" s="104"/>
      <c r="VL3" s="104"/>
      <c r="VM3" s="104"/>
      <c r="VN3" s="104"/>
      <c r="VO3" s="104"/>
      <c r="VP3" s="104"/>
      <c r="VQ3" s="104"/>
      <c r="VR3" s="104"/>
      <c r="VS3" s="104"/>
      <c r="VT3" s="104"/>
      <c r="VU3" s="104"/>
      <c r="VV3" s="104"/>
      <c r="VW3" s="104"/>
      <c r="VX3" s="104"/>
      <c r="VY3" s="104"/>
      <c r="VZ3" s="104"/>
      <c r="WA3" s="104"/>
      <c r="WB3" s="104"/>
      <c r="WC3" s="104"/>
      <c r="WD3" s="104"/>
      <c r="WE3" s="104"/>
      <c r="WF3" s="104"/>
      <c r="WG3" s="104"/>
      <c r="WH3" s="104"/>
      <c r="WI3" s="104"/>
      <c r="WJ3" s="104"/>
      <c r="WK3" s="104"/>
      <c r="WL3" s="104"/>
      <c r="WM3" s="104"/>
      <c r="WN3" s="104"/>
      <c r="WO3" s="104"/>
      <c r="WP3" s="104"/>
      <c r="WQ3" s="104"/>
      <c r="WR3" s="104"/>
      <c r="WS3" s="104"/>
      <c r="WT3" s="104"/>
      <c r="WU3" s="104"/>
      <c r="WV3" s="104"/>
      <c r="WW3" s="104"/>
      <c r="WX3" s="104"/>
      <c r="WY3" s="104"/>
      <c r="WZ3" s="104"/>
      <c r="XA3" s="104"/>
      <c r="XB3" s="104"/>
      <c r="XC3" s="104"/>
      <c r="XD3" s="104"/>
      <c r="XE3" s="104"/>
      <c r="XF3" s="104"/>
      <c r="XG3" s="104"/>
      <c r="XH3" s="104"/>
      <c r="XI3" s="104"/>
      <c r="XJ3" s="104"/>
      <c r="XK3" s="104"/>
      <c r="XL3" s="104"/>
      <c r="XM3" s="104"/>
      <c r="XN3" s="104"/>
      <c r="XO3" s="104"/>
      <c r="XP3" s="104"/>
      <c r="XQ3" s="104"/>
      <c r="XR3" s="104"/>
      <c r="XS3" s="104"/>
      <c r="XT3" s="104"/>
      <c r="XU3" s="104"/>
      <c r="XV3" s="104"/>
      <c r="XW3" s="104"/>
      <c r="XX3" s="104"/>
      <c r="XY3" s="104"/>
      <c r="XZ3" s="104"/>
      <c r="YA3" s="104"/>
      <c r="YB3" s="104"/>
      <c r="YC3" s="104"/>
      <c r="YD3" s="104"/>
      <c r="YE3" s="104"/>
      <c r="YF3" s="104"/>
      <c r="YG3" s="104"/>
      <c r="YH3" s="104"/>
      <c r="YI3" s="104"/>
      <c r="YJ3" s="104"/>
      <c r="YK3" s="104"/>
      <c r="YL3" s="104"/>
      <c r="YM3" s="104"/>
      <c r="YN3" s="104"/>
      <c r="YO3" s="104"/>
      <c r="YP3" s="104"/>
      <c r="YQ3" s="104"/>
      <c r="YR3" s="104"/>
      <c r="YS3" s="104"/>
      <c r="YT3" s="104"/>
      <c r="YU3" s="104"/>
      <c r="YV3" s="104"/>
      <c r="YW3" s="104"/>
      <c r="YX3" s="104"/>
      <c r="YY3" s="104"/>
      <c r="YZ3" s="104"/>
      <c r="ZA3" s="104"/>
      <c r="ZB3" s="104"/>
      <c r="ZC3" s="104"/>
      <c r="ZD3" s="104"/>
      <c r="ZE3" s="104"/>
      <c r="ZF3" s="104"/>
      <c r="ZG3" s="104"/>
      <c r="ZH3" s="104"/>
      <c r="ZI3" s="104"/>
      <c r="ZJ3" s="104"/>
      <c r="ZK3" s="104"/>
      <c r="ZL3" s="104"/>
      <c r="ZM3" s="104"/>
      <c r="ZN3" s="104"/>
      <c r="ZO3" s="104"/>
      <c r="ZP3" s="104"/>
      <c r="ZQ3" s="104"/>
      <c r="ZR3" s="104"/>
      <c r="ZS3" s="104"/>
      <c r="ZT3" s="104"/>
      <c r="ZU3" s="104"/>
      <c r="ZV3" s="104"/>
      <c r="ZW3" s="104"/>
      <c r="ZX3" s="104"/>
      <c r="ZY3" s="104"/>
      <c r="ZZ3" s="104"/>
      <c r="AAA3" s="104"/>
      <c r="AAB3" s="104"/>
      <c r="AAC3" s="104"/>
      <c r="AAD3" s="104"/>
      <c r="AAE3" s="104"/>
      <c r="AAF3" s="104"/>
      <c r="AAG3" s="104"/>
      <c r="AAH3" s="104"/>
      <c r="AAI3" s="104"/>
      <c r="AAJ3" s="104"/>
      <c r="AAK3" s="104"/>
      <c r="AAL3" s="104"/>
      <c r="AAM3" s="104"/>
      <c r="AAN3" s="104"/>
      <c r="AAO3" s="104"/>
      <c r="AAP3" s="104"/>
      <c r="AAQ3" s="104"/>
      <c r="AAR3" s="104"/>
      <c r="AAS3" s="104"/>
      <c r="AAT3" s="104"/>
      <c r="AAU3" s="104"/>
      <c r="AAV3" s="104"/>
      <c r="AAW3" s="104"/>
      <c r="AAX3" s="104"/>
      <c r="AAY3" s="104"/>
      <c r="AAZ3" s="104"/>
      <c r="ABA3" s="104"/>
      <c r="ABB3" s="104"/>
      <c r="ABC3" s="104"/>
      <c r="ABD3" s="104"/>
      <c r="ABE3" s="104"/>
      <c r="ABF3" s="104"/>
      <c r="ABG3" s="104"/>
      <c r="ABH3" s="104"/>
      <c r="ABI3" s="104"/>
      <c r="ABJ3" s="104"/>
      <c r="ABK3" s="104"/>
      <c r="ABL3" s="104"/>
      <c r="ABM3" s="104"/>
      <c r="ABN3" s="104"/>
      <c r="ABO3" s="104"/>
      <c r="ABP3" s="104"/>
      <c r="ABQ3" s="104"/>
      <c r="ABR3" s="104"/>
      <c r="ABS3" s="104"/>
      <c r="ABT3" s="104"/>
      <c r="ABU3" s="104"/>
      <c r="ABV3" s="104"/>
      <c r="ABW3" s="104"/>
      <c r="ABX3" s="104"/>
      <c r="ABY3" s="104"/>
      <c r="ABZ3" s="104"/>
      <c r="ACA3" s="104"/>
      <c r="ACB3" s="104"/>
      <c r="ACC3" s="104"/>
      <c r="ACD3" s="104"/>
      <c r="ACE3" s="104"/>
      <c r="ACF3" s="104"/>
      <c r="ACG3" s="104"/>
      <c r="ACH3" s="104"/>
      <c r="ACI3" s="104"/>
      <c r="ACJ3" s="104"/>
      <c r="ACK3" s="104"/>
      <c r="ACL3" s="104"/>
      <c r="ACM3" s="104"/>
      <c r="ACN3" s="104"/>
      <c r="ACO3" s="104"/>
      <c r="ACP3" s="104"/>
      <c r="ACQ3" s="104"/>
      <c r="ACR3" s="104"/>
      <c r="ACS3" s="104"/>
      <c r="ACT3" s="104"/>
      <c r="ACU3" s="104"/>
      <c r="ACV3" s="104"/>
      <c r="ACW3" s="104"/>
      <c r="ACX3" s="104"/>
      <c r="ACY3" s="104"/>
      <c r="ACZ3" s="104"/>
      <c r="ADA3" s="104"/>
      <c r="ADB3" s="104"/>
      <c r="ADC3" s="104"/>
      <c r="ADD3" s="104"/>
      <c r="ADE3" s="104"/>
      <c r="ADF3" s="104"/>
      <c r="ADG3" s="104"/>
      <c r="ADH3" s="104"/>
      <c r="ADI3" s="104"/>
      <c r="ADJ3" s="104"/>
      <c r="ADK3" s="104"/>
      <c r="ADL3" s="104"/>
      <c r="ADM3" s="104"/>
      <c r="ADN3" s="104"/>
      <c r="ADO3" s="104"/>
      <c r="ADP3" s="104"/>
      <c r="ADQ3" s="104"/>
      <c r="ADR3" s="104"/>
      <c r="ADS3" s="104"/>
      <c r="ADT3" s="104"/>
      <c r="ADU3" s="104"/>
      <c r="ADV3" s="104"/>
      <c r="ADW3" s="104"/>
      <c r="ADX3" s="104"/>
      <c r="ADY3" s="104"/>
      <c r="ADZ3" s="104"/>
      <c r="AEA3" s="104"/>
      <c r="AEB3" s="104"/>
      <c r="AEC3" s="104"/>
      <c r="AED3" s="104"/>
      <c r="AEE3" s="104"/>
      <c r="AEF3" s="104"/>
      <c r="AEG3" s="104"/>
      <c r="AEH3" s="104"/>
      <c r="AEI3" s="104"/>
      <c r="AEJ3" s="104"/>
      <c r="AEK3" s="104"/>
      <c r="AEL3" s="104"/>
      <c r="AEM3" s="104"/>
      <c r="AEN3" s="104"/>
      <c r="AEO3" s="104"/>
      <c r="AEP3" s="104"/>
      <c r="AEQ3" s="104"/>
      <c r="AER3" s="104"/>
      <c r="AES3" s="104"/>
      <c r="AET3" s="104"/>
      <c r="AEU3" s="104"/>
      <c r="AEV3" s="104"/>
      <c r="AEW3" s="104"/>
      <c r="AEX3" s="104"/>
      <c r="AEY3" s="104"/>
      <c r="AEZ3" s="104"/>
      <c r="AFA3" s="104"/>
      <c r="AFB3" s="104"/>
      <c r="AFC3" s="104"/>
      <c r="AFD3" s="104"/>
      <c r="AFE3" s="104"/>
      <c r="AFF3" s="104"/>
      <c r="AFG3" s="104"/>
      <c r="AFH3" s="104"/>
      <c r="AFI3" s="104"/>
      <c r="AFJ3" s="104"/>
      <c r="AFK3" s="104"/>
      <c r="AFL3" s="104"/>
      <c r="AFM3" s="104"/>
      <c r="AFN3" s="104"/>
      <c r="AFO3" s="104"/>
      <c r="AFP3" s="104"/>
      <c r="AFQ3" s="104"/>
      <c r="AFR3" s="104"/>
      <c r="AFS3" s="104"/>
      <c r="AFT3" s="104"/>
      <c r="AFU3" s="104"/>
      <c r="AFV3" s="104"/>
      <c r="AFW3" s="104"/>
      <c r="AFX3" s="104"/>
      <c r="AFY3" s="104"/>
      <c r="AFZ3" s="104"/>
      <c r="AGA3" s="104"/>
      <c r="AGB3" s="104"/>
      <c r="AGC3" s="104"/>
      <c r="AGD3" s="104"/>
      <c r="AGE3" s="104"/>
      <c r="AGF3" s="104"/>
      <c r="AGG3" s="104"/>
      <c r="AGH3" s="104"/>
      <c r="AGI3" s="104"/>
      <c r="AGJ3" s="104"/>
      <c r="AGK3" s="104"/>
      <c r="AGL3" s="104"/>
      <c r="AGM3" s="104"/>
      <c r="AGN3" s="104"/>
      <c r="AGO3" s="104"/>
      <c r="AGP3" s="104"/>
      <c r="AGQ3" s="104"/>
      <c r="AGR3" s="104"/>
      <c r="AGS3" s="104"/>
      <c r="AGT3" s="104"/>
      <c r="AGU3" s="104"/>
      <c r="AGV3" s="104"/>
      <c r="AGW3" s="104"/>
      <c r="AGX3" s="104"/>
      <c r="AGY3" s="104"/>
      <c r="AGZ3" s="104"/>
      <c r="AHA3" s="104"/>
      <c r="AHB3" s="104"/>
      <c r="AHC3" s="104"/>
      <c r="AHD3" s="104"/>
      <c r="AHE3" s="104"/>
      <c r="AHF3" s="104"/>
      <c r="AHG3" s="104"/>
      <c r="AHH3" s="104"/>
      <c r="AHI3" s="104"/>
      <c r="AHJ3" s="104"/>
      <c r="AHK3" s="104"/>
      <c r="AHL3" s="104"/>
      <c r="AHM3" s="104"/>
      <c r="AHN3" s="104"/>
      <c r="AHO3" s="104"/>
      <c r="AHP3" s="104"/>
      <c r="AHQ3" s="104"/>
      <c r="AHR3" s="104"/>
      <c r="AHS3" s="104"/>
      <c r="AHT3" s="104"/>
      <c r="AHU3" s="104"/>
      <c r="AHV3" s="104"/>
      <c r="AHW3" s="104"/>
      <c r="AHX3" s="104"/>
      <c r="AHY3" s="104"/>
      <c r="AHZ3" s="104"/>
      <c r="AIA3" s="104"/>
      <c r="AIB3" s="104"/>
      <c r="AIC3" s="104"/>
      <c r="AID3" s="104"/>
      <c r="AIE3" s="104"/>
      <c r="AIF3" s="104"/>
      <c r="AIG3" s="104"/>
      <c r="AIH3" s="104"/>
      <c r="AII3" s="104"/>
      <c r="AIJ3" s="104"/>
      <c r="AIK3" s="104"/>
      <c r="AIL3" s="104"/>
      <c r="AIM3" s="104"/>
      <c r="AIN3" s="104"/>
      <c r="AIO3" s="104"/>
      <c r="AIP3" s="104"/>
      <c r="AIQ3" s="104"/>
      <c r="AIR3" s="104"/>
      <c r="AIS3" s="104"/>
      <c r="AIT3" s="104"/>
      <c r="AIU3" s="104"/>
      <c r="AIV3" s="104"/>
      <c r="AIW3" s="104"/>
      <c r="AIX3" s="104"/>
      <c r="AIY3" s="104"/>
      <c r="AIZ3" s="104"/>
      <c r="AJA3" s="104"/>
      <c r="AJB3" s="104"/>
      <c r="AJC3" s="104"/>
      <c r="AJD3" s="104"/>
      <c r="AJE3" s="104"/>
      <c r="AJF3" s="104"/>
      <c r="AJG3" s="104"/>
      <c r="AJH3" s="104"/>
      <c r="AJI3" s="104"/>
      <c r="AJJ3" s="104"/>
      <c r="AJK3" s="104"/>
      <c r="AJL3" s="104"/>
      <c r="AJM3" s="104"/>
      <c r="AJN3" s="104"/>
      <c r="AJO3" s="104"/>
      <c r="AJP3" s="104"/>
      <c r="AJQ3" s="104"/>
      <c r="AJR3" s="104"/>
      <c r="AJS3" s="104"/>
      <c r="AJT3" s="104"/>
      <c r="AJU3" s="104"/>
      <c r="AJV3" s="104"/>
      <c r="AJW3" s="104"/>
      <c r="AJX3" s="104"/>
      <c r="AJY3" s="104"/>
      <c r="AJZ3" s="104"/>
      <c r="AKA3" s="104"/>
      <c r="AKB3" s="104"/>
      <c r="AKC3" s="104"/>
      <c r="AKD3" s="104"/>
      <c r="AKE3" s="104"/>
      <c r="AKF3" s="104"/>
      <c r="AKG3" s="104"/>
      <c r="AKH3" s="104"/>
      <c r="AKI3" s="104"/>
      <c r="AKJ3" s="104"/>
      <c r="AKK3" s="104"/>
      <c r="AKL3" s="104"/>
      <c r="AKM3" s="104"/>
      <c r="AKN3" s="104"/>
      <c r="AKO3" s="104"/>
      <c r="AKP3" s="104"/>
      <c r="AKQ3" s="104"/>
      <c r="AKR3" s="104"/>
      <c r="AKS3" s="104"/>
      <c r="AKT3" s="104"/>
      <c r="AKU3" s="104"/>
      <c r="AKV3" s="104"/>
      <c r="AKW3" s="104"/>
      <c r="AKX3" s="104"/>
      <c r="AKY3" s="104"/>
      <c r="AKZ3" s="104"/>
      <c r="ALA3" s="104"/>
      <c r="ALB3" s="104"/>
      <c r="ALC3" s="104"/>
      <c r="ALD3" s="104"/>
      <c r="ALE3" s="104"/>
      <c r="ALF3" s="104"/>
      <c r="ALG3" s="104"/>
      <c r="ALH3" s="104"/>
      <c r="ALI3" s="104"/>
      <c r="ALJ3" s="104"/>
      <c r="ALK3" s="104"/>
      <c r="ALL3" s="104"/>
      <c r="ALM3" s="104"/>
      <c r="ALN3" s="104"/>
      <c r="ALO3" s="104"/>
      <c r="ALP3" s="104"/>
      <c r="ALQ3" s="104"/>
      <c r="ALR3" s="104"/>
      <c r="ALS3" s="104"/>
      <c r="ALT3" s="104"/>
      <c r="ALU3" s="104"/>
      <c r="ALV3" s="104"/>
      <c r="ALW3" s="104"/>
      <c r="ALX3" s="104"/>
      <c r="ALY3" s="104"/>
      <c r="ALZ3" s="104"/>
      <c r="AMA3" s="104"/>
      <c r="AMB3" s="104"/>
      <c r="AMC3" s="104"/>
      <c r="AMD3" s="104"/>
      <c r="AME3" s="104"/>
      <c r="AMF3" s="104"/>
      <c r="AMG3" s="104"/>
      <c r="AMH3" s="104"/>
      <c r="AMI3" s="104"/>
      <c r="AMJ3" s="104"/>
    </row>
    <row r="5" spans="1:1024" ht="15" customHeight="1" x14ac:dyDescent="0.2">
      <c r="A5" s="104"/>
      <c r="B5" s="108"/>
      <c r="C5" s="108"/>
      <c r="D5" s="199" t="s">
        <v>0</v>
      </c>
      <c r="E5" s="199"/>
      <c r="F5" s="199"/>
      <c r="G5" s="199"/>
      <c r="H5" s="199"/>
      <c r="I5" s="199"/>
      <c r="J5" s="199"/>
      <c r="K5" s="199"/>
      <c r="L5" s="109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104"/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04"/>
      <c r="OD5" s="104"/>
      <c r="OE5" s="104"/>
      <c r="OF5" s="104"/>
      <c r="OG5" s="104"/>
      <c r="OH5" s="104"/>
      <c r="OI5" s="104"/>
      <c r="OJ5" s="104"/>
      <c r="OK5" s="104"/>
      <c r="OL5" s="104"/>
      <c r="OM5" s="104"/>
      <c r="ON5" s="104"/>
      <c r="OO5" s="104"/>
      <c r="OP5" s="104"/>
      <c r="OQ5" s="104"/>
      <c r="OR5" s="104"/>
      <c r="OS5" s="104"/>
      <c r="OT5" s="104"/>
      <c r="OU5" s="104"/>
      <c r="OV5" s="104"/>
      <c r="OW5" s="104"/>
      <c r="OX5" s="104"/>
      <c r="OY5" s="104"/>
      <c r="OZ5" s="104"/>
      <c r="PA5" s="104"/>
      <c r="PB5" s="104"/>
      <c r="PC5" s="104"/>
      <c r="PD5" s="104"/>
      <c r="PE5" s="104"/>
      <c r="PF5" s="104"/>
      <c r="PG5" s="104"/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4"/>
      <c r="QZ5" s="104"/>
      <c r="RA5" s="104"/>
      <c r="RB5" s="104"/>
      <c r="RC5" s="104"/>
      <c r="RD5" s="104"/>
      <c r="RE5" s="104"/>
      <c r="RF5" s="104"/>
      <c r="RG5" s="104"/>
      <c r="RH5" s="104"/>
      <c r="RI5" s="104"/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4"/>
      <c r="TQ5" s="104"/>
      <c r="TR5" s="104"/>
      <c r="TS5" s="104"/>
      <c r="TT5" s="104"/>
      <c r="TU5" s="104"/>
      <c r="TV5" s="104"/>
      <c r="TW5" s="104"/>
      <c r="TX5" s="104"/>
      <c r="TY5" s="104"/>
      <c r="TZ5" s="104"/>
      <c r="UA5" s="104"/>
      <c r="UB5" s="104"/>
      <c r="UC5" s="104"/>
      <c r="UD5" s="104"/>
      <c r="UE5" s="104"/>
      <c r="UF5" s="104"/>
      <c r="UG5" s="104"/>
      <c r="UH5" s="104"/>
      <c r="UI5" s="104"/>
      <c r="UJ5" s="104"/>
      <c r="UK5" s="104"/>
      <c r="UL5" s="104"/>
      <c r="UM5" s="104"/>
      <c r="UN5" s="104"/>
      <c r="UO5" s="104"/>
      <c r="UP5" s="104"/>
      <c r="UQ5" s="104"/>
      <c r="UR5" s="104"/>
      <c r="US5" s="104"/>
      <c r="UT5" s="104"/>
      <c r="UU5" s="104"/>
      <c r="UV5" s="104"/>
      <c r="UW5" s="104"/>
      <c r="UX5" s="104"/>
      <c r="UY5" s="104"/>
      <c r="UZ5" s="104"/>
      <c r="VA5" s="104"/>
      <c r="VB5" s="104"/>
      <c r="VC5" s="104"/>
      <c r="VD5" s="104"/>
      <c r="VE5" s="104"/>
      <c r="VF5" s="104"/>
      <c r="VG5" s="104"/>
      <c r="VH5" s="104"/>
      <c r="VI5" s="104"/>
      <c r="VJ5" s="104"/>
      <c r="VK5" s="104"/>
      <c r="VL5" s="104"/>
      <c r="VM5" s="104"/>
      <c r="VN5" s="104"/>
      <c r="VO5" s="104"/>
      <c r="VP5" s="104"/>
      <c r="VQ5" s="104"/>
      <c r="VR5" s="104"/>
      <c r="VS5" s="104"/>
      <c r="VT5" s="104"/>
      <c r="VU5" s="104"/>
      <c r="VV5" s="104"/>
      <c r="VW5" s="104"/>
      <c r="VX5" s="104"/>
      <c r="VY5" s="104"/>
      <c r="VZ5" s="104"/>
      <c r="WA5" s="104"/>
      <c r="WB5" s="104"/>
      <c r="WC5" s="104"/>
      <c r="WD5" s="104"/>
      <c r="WE5" s="104"/>
      <c r="WF5" s="104"/>
      <c r="WG5" s="104"/>
      <c r="WH5" s="104"/>
      <c r="WI5" s="104"/>
      <c r="WJ5" s="104"/>
      <c r="WK5" s="104"/>
      <c r="WL5" s="104"/>
      <c r="WM5" s="104"/>
      <c r="WN5" s="104"/>
      <c r="WO5" s="104"/>
      <c r="WP5" s="104"/>
      <c r="WQ5" s="104"/>
      <c r="WR5" s="104"/>
      <c r="WS5" s="104"/>
      <c r="WT5" s="104"/>
      <c r="WU5" s="104"/>
      <c r="WV5" s="104"/>
      <c r="WW5" s="104"/>
      <c r="WX5" s="104"/>
      <c r="WY5" s="104"/>
      <c r="WZ5" s="104"/>
      <c r="XA5" s="104"/>
      <c r="XB5" s="104"/>
      <c r="XC5" s="104"/>
      <c r="XD5" s="104"/>
      <c r="XE5" s="104"/>
      <c r="XF5" s="104"/>
      <c r="XG5" s="104"/>
      <c r="XH5" s="104"/>
      <c r="XI5" s="104"/>
      <c r="XJ5" s="104"/>
      <c r="XK5" s="104"/>
      <c r="XL5" s="104"/>
      <c r="XM5" s="104"/>
      <c r="XN5" s="104"/>
      <c r="XO5" s="104"/>
      <c r="XP5" s="104"/>
      <c r="XQ5" s="104"/>
      <c r="XR5" s="104"/>
      <c r="XS5" s="104"/>
      <c r="XT5" s="104"/>
      <c r="XU5" s="104"/>
      <c r="XV5" s="104"/>
      <c r="XW5" s="104"/>
      <c r="XX5" s="104"/>
      <c r="XY5" s="104"/>
      <c r="XZ5" s="104"/>
      <c r="YA5" s="104"/>
      <c r="YB5" s="104"/>
      <c r="YC5" s="104"/>
      <c r="YD5" s="104"/>
      <c r="YE5" s="104"/>
      <c r="YF5" s="104"/>
      <c r="YG5" s="104"/>
      <c r="YH5" s="104"/>
      <c r="YI5" s="104"/>
      <c r="YJ5" s="104"/>
      <c r="YK5" s="104"/>
      <c r="YL5" s="104"/>
      <c r="YM5" s="104"/>
      <c r="YN5" s="104"/>
      <c r="YO5" s="104"/>
      <c r="YP5" s="104"/>
      <c r="YQ5" s="104"/>
      <c r="YR5" s="104"/>
      <c r="YS5" s="104"/>
      <c r="YT5" s="104"/>
      <c r="YU5" s="104"/>
      <c r="YV5" s="104"/>
      <c r="YW5" s="104"/>
      <c r="YX5" s="104"/>
      <c r="YY5" s="104"/>
      <c r="YZ5" s="104"/>
      <c r="ZA5" s="104"/>
      <c r="ZB5" s="104"/>
      <c r="ZC5" s="104"/>
      <c r="ZD5" s="104"/>
      <c r="ZE5" s="104"/>
      <c r="ZF5" s="104"/>
      <c r="ZG5" s="104"/>
      <c r="ZH5" s="104"/>
      <c r="ZI5" s="104"/>
      <c r="ZJ5" s="104"/>
      <c r="ZK5" s="104"/>
      <c r="ZL5" s="104"/>
      <c r="ZM5" s="104"/>
      <c r="ZN5" s="104"/>
      <c r="ZO5" s="104"/>
      <c r="ZP5" s="104"/>
      <c r="ZQ5" s="104"/>
      <c r="ZR5" s="104"/>
      <c r="ZS5" s="104"/>
      <c r="ZT5" s="104"/>
      <c r="ZU5" s="104"/>
      <c r="ZV5" s="104"/>
      <c r="ZW5" s="104"/>
      <c r="ZX5" s="104"/>
      <c r="ZY5" s="104"/>
      <c r="ZZ5" s="104"/>
      <c r="AAA5" s="104"/>
      <c r="AAB5" s="104"/>
      <c r="AAC5" s="104"/>
      <c r="AAD5" s="104"/>
      <c r="AAE5" s="104"/>
      <c r="AAF5" s="104"/>
      <c r="AAG5" s="104"/>
      <c r="AAH5" s="104"/>
      <c r="AAI5" s="104"/>
      <c r="AAJ5" s="104"/>
      <c r="AAK5" s="104"/>
      <c r="AAL5" s="104"/>
      <c r="AAM5" s="104"/>
      <c r="AAN5" s="104"/>
      <c r="AAO5" s="104"/>
      <c r="AAP5" s="104"/>
      <c r="AAQ5" s="104"/>
      <c r="AAR5" s="104"/>
      <c r="AAS5" s="104"/>
      <c r="AAT5" s="104"/>
      <c r="AAU5" s="104"/>
      <c r="AAV5" s="104"/>
      <c r="AAW5" s="104"/>
      <c r="AAX5" s="104"/>
      <c r="AAY5" s="104"/>
      <c r="AAZ5" s="104"/>
      <c r="ABA5" s="104"/>
      <c r="ABB5" s="104"/>
      <c r="ABC5" s="104"/>
      <c r="ABD5" s="104"/>
      <c r="ABE5" s="104"/>
      <c r="ABF5" s="104"/>
      <c r="ABG5" s="104"/>
      <c r="ABH5" s="104"/>
      <c r="ABI5" s="104"/>
      <c r="ABJ5" s="104"/>
      <c r="ABK5" s="104"/>
      <c r="ABL5" s="104"/>
      <c r="ABM5" s="104"/>
      <c r="ABN5" s="104"/>
      <c r="ABO5" s="104"/>
      <c r="ABP5" s="104"/>
      <c r="ABQ5" s="104"/>
      <c r="ABR5" s="104"/>
      <c r="ABS5" s="104"/>
      <c r="ABT5" s="104"/>
      <c r="ABU5" s="104"/>
      <c r="ABV5" s="104"/>
      <c r="ABW5" s="104"/>
      <c r="ABX5" s="104"/>
      <c r="ABY5" s="104"/>
      <c r="ABZ5" s="104"/>
      <c r="ACA5" s="104"/>
      <c r="ACB5" s="104"/>
      <c r="ACC5" s="104"/>
      <c r="ACD5" s="104"/>
      <c r="ACE5" s="104"/>
      <c r="ACF5" s="104"/>
      <c r="ACG5" s="104"/>
      <c r="ACH5" s="104"/>
      <c r="ACI5" s="104"/>
      <c r="ACJ5" s="104"/>
      <c r="ACK5" s="104"/>
      <c r="ACL5" s="104"/>
      <c r="ACM5" s="104"/>
      <c r="ACN5" s="104"/>
      <c r="ACO5" s="104"/>
      <c r="ACP5" s="104"/>
      <c r="ACQ5" s="104"/>
      <c r="ACR5" s="104"/>
      <c r="ACS5" s="104"/>
      <c r="ACT5" s="104"/>
      <c r="ACU5" s="104"/>
      <c r="ACV5" s="104"/>
      <c r="ACW5" s="104"/>
      <c r="ACX5" s="104"/>
      <c r="ACY5" s="104"/>
      <c r="ACZ5" s="104"/>
      <c r="ADA5" s="104"/>
      <c r="ADB5" s="104"/>
      <c r="ADC5" s="104"/>
      <c r="ADD5" s="104"/>
      <c r="ADE5" s="104"/>
      <c r="ADF5" s="104"/>
      <c r="ADG5" s="104"/>
      <c r="ADH5" s="104"/>
      <c r="ADI5" s="104"/>
      <c r="ADJ5" s="104"/>
      <c r="ADK5" s="104"/>
      <c r="ADL5" s="104"/>
      <c r="ADM5" s="104"/>
      <c r="ADN5" s="104"/>
      <c r="ADO5" s="104"/>
      <c r="ADP5" s="104"/>
      <c r="ADQ5" s="104"/>
      <c r="ADR5" s="104"/>
      <c r="ADS5" s="104"/>
      <c r="ADT5" s="104"/>
      <c r="ADU5" s="104"/>
      <c r="ADV5" s="104"/>
      <c r="ADW5" s="104"/>
      <c r="ADX5" s="104"/>
      <c r="ADY5" s="104"/>
      <c r="ADZ5" s="104"/>
      <c r="AEA5" s="104"/>
      <c r="AEB5" s="104"/>
      <c r="AEC5" s="104"/>
      <c r="AED5" s="104"/>
      <c r="AEE5" s="104"/>
      <c r="AEF5" s="104"/>
      <c r="AEG5" s="104"/>
      <c r="AEH5" s="104"/>
      <c r="AEI5" s="104"/>
      <c r="AEJ5" s="104"/>
      <c r="AEK5" s="104"/>
      <c r="AEL5" s="104"/>
      <c r="AEM5" s="104"/>
      <c r="AEN5" s="104"/>
      <c r="AEO5" s="104"/>
      <c r="AEP5" s="104"/>
      <c r="AEQ5" s="104"/>
      <c r="AER5" s="104"/>
      <c r="AES5" s="104"/>
      <c r="AET5" s="104"/>
      <c r="AEU5" s="104"/>
      <c r="AEV5" s="104"/>
      <c r="AEW5" s="104"/>
      <c r="AEX5" s="104"/>
      <c r="AEY5" s="104"/>
      <c r="AEZ5" s="104"/>
      <c r="AFA5" s="104"/>
      <c r="AFB5" s="104"/>
      <c r="AFC5" s="104"/>
      <c r="AFD5" s="104"/>
      <c r="AFE5" s="104"/>
      <c r="AFF5" s="104"/>
      <c r="AFG5" s="104"/>
      <c r="AFH5" s="104"/>
      <c r="AFI5" s="104"/>
      <c r="AFJ5" s="104"/>
      <c r="AFK5" s="104"/>
      <c r="AFL5" s="104"/>
      <c r="AFM5" s="104"/>
      <c r="AFN5" s="104"/>
      <c r="AFO5" s="104"/>
      <c r="AFP5" s="104"/>
      <c r="AFQ5" s="104"/>
      <c r="AFR5" s="104"/>
      <c r="AFS5" s="104"/>
      <c r="AFT5" s="104"/>
      <c r="AFU5" s="104"/>
      <c r="AFV5" s="104"/>
      <c r="AFW5" s="104"/>
      <c r="AFX5" s="104"/>
      <c r="AFY5" s="104"/>
      <c r="AFZ5" s="104"/>
      <c r="AGA5" s="104"/>
      <c r="AGB5" s="104"/>
      <c r="AGC5" s="104"/>
      <c r="AGD5" s="104"/>
      <c r="AGE5" s="104"/>
      <c r="AGF5" s="104"/>
      <c r="AGG5" s="104"/>
      <c r="AGH5" s="104"/>
      <c r="AGI5" s="104"/>
      <c r="AGJ5" s="104"/>
      <c r="AGK5" s="104"/>
      <c r="AGL5" s="104"/>
      <c r="AGM5" s="104"/>
      <c r="AGN5" s="104"/>
      <c r="AGO5" s="104"/>
      <c r="AGP5" s="104"/>
      <c r="AGQ5" s="104"/>
      <c r="AGR5" s="104"/>
      <c r="AGS5" s="104"/>
      <c r="AGT5" s="104"/>
      <c r="AGU5" s="104"/>
      <c r="AGV5" s="104"/>
      <c r="AGW5" s="104"/>
      <c r="AGX5" s="104"/>
      <c r="AGY5" s="104"/>
      <c r="AGZ5" s="104"/>
      <c r="AHA5" s="104"/>
      <c r="AHB5" s="104"/>
      <c r="AHC5" s="104"/>
      <c r="AHD5" s="104"/>
      <c r="AHE5" s="104"/>
      <c r="AHF5" s="104"/>
      <c r="AHG5" s="104"/>
      <c r="AHH5" s="104"/>
      <c r="AHI5" s="104"/>
      <c r="AHJ5" s="104"/>
      <c r="AHK5" s="104"/>
      <c r="AHL5" s="104"/>
      <c r="AHM5" s="104"/>
      <c r="AHN5" s="104"/>
      <c r="AHO5" s="104"/>
      <c r="AHP5" s="104"/>
      <c r="AHQ5" s="104"/>
      <c r="AHR5" s="104"/>
      <c r="AHS5" s="104"/>
      <c r="AHT5" s="104"/>
      <c r="AHU5" s="104"/>
      <c r="AHV5" s="104"/>
      <c r="AHW5" s="104"/>
      <c r="AHX5" s="104"/>
      <c r="AHY5" s="104"/>
      <c r="AHZ5" s="104"/>
      <c r="AIA5" s="104"/>
      <c r="AIB5" s="104"/>
      <c r="AIC5" s="104"/>
      <c r="AID5" s="104"/>
      <c r="AIE5" s="104"/>
      <c r="AIF5" s="104"/>
      <c r="AIG5" s="104"/>
      <c r="AIH5" s="104"/>
      <c r="AII5" s="104"/>
      <c r="AIJ5" s="104"/>
      <c r="AIK5" s="104"/>
      <c r="AIL5" s="104"/>
      <c r="AIM5" s="104"/>
      <c r="AIN5" s="104"/>
      <c r="AIO5" s="104"/>
      <c r="AIP5" s="104"/>
      <c r="AIQ5" s="104"/>
      <c r="AIR5" s="104"/>
      <c r="AIS5" s="104"/>
      <c r="AIT5" s="104"/>
      <c r="AIU5" s="104"/>
      <c r="AIV5" s="104"/>
      <c r="AIW5" s="104"/>
      <c r="AIX5" s="104"/>
      <c r="AIY5" s="104"/>
      <c r="AIZ5" s="104"/>
      <c r="AJA5" s="104"/>
      <c r="AJB5" s="104"/>
      <c r="AJC5" s="104"/>
      <c r="AJD5" s="104"/>
      <c r="AJE5" s="104"/>
      <c r="AJF5" s="104"/>
      <c r="AJG5" s="104"/>
      <c r="AJH5" s="104"/>
      <c r="AJI5" s="104"/>
      <c r="AJJ5" s="104"/>
      <c r="AJK5" s="104"/>
      <c r="AJL5" s="104"/>
      <c r="AJM5" s="104"/>
      <c r="AJN5" s="104"/>
      <c r="AJO5" s="104"/>
      <c r="AJP5" s="104"/>
      <c r="AJQ5" s="104"/>
      <c r="AJR5" s="104"/>
      <c r="AJS5" s="104"/>
      <c r="AJT5" s="104"/>
      <c r="AJU5" s="104"/>
      <c r="AJV5" s="104"/>
      <c r="AJW5" s="104"/>
      <c r="AJX5" s="104"/>
      <c r="AJY5" s="104"/>
      <c r="AJZ5" s="104"/>
      <c r="AKA5" s="104"/>
      <c r="AKB5" s="104"/>
      <c r="AKC5" s="104"/>
      <c r="AKD5" s="104"/>
      <c r="AKE5" s="104"/>
      <c r="AKF5" s="104"/>
      <c r="AKG5" s="104"/>
      <c r="AKH5" s="104"/>
      <c r="AKI5" s="104"/>
      <c r="AKJ5" s="104"/>
      <c r="AKK5" s="104"/>
      <c r="AKL5" s="104"/>
      <c r="AKM5" s="104"/>
      <c r="AKN5" s="104"/>
      <c r="AKO5" s="104"/>
      <c r="AKP5" s="104"/>
      <c r="AKQ5" s="104"/>
      <c r="AKR5" s="104"/>
      <c r="AKS5" s="104"/>
      <c r="AKT5" s="104"/>
      <c r="AKU5" s="104"/>
      <c r="AKV5" s="104"/>
      <c r="AKW5" s="104"/>
      <c r="AKX5" s="104"/>
      <c r="AKY5" s="104"/>
      <c r="AKZ5" s="104"/>
      <c r="ALA5" s="104"/>
      <c r="ALB5" s="104"/>
      <c r="ALC5" s="104"/>
      <c r="ALD5" s="104"/>
      <c r="ALE5" s="104"/>
      <c r="ALF5" s="104"/>
      <c r="ALG5" s="104"/>
      <c r="ALH5" s="104"/>
      <c r="ALI5" s="104"/>
      <c r="ALJ5" s="104"/>
      <c r="ALK5" s="104"/>
      <c r="ALL5" s="104"/>
      <c r="ALM5" s="104"/>
      <c r="ALN5" s="104"/>
      <c r="ALO5" s="104"/>
      <c r="ALP5" s="104"/>
      <c r="ALQ5" s="104"/>
      <c r="ALR5" s="104"/>
      <c r="ALS5" s="104"/>
      <c r="ALT5" s="104"/>
      <c r="ALU5" s="104"/>
      <c r="ALV5" s="104"/>
      <c r="ALW5" s="104"/>
      <c r="ALX5" s="104"/>
      <c r="ALY5" s="104"/>
      <c r="ALZ5" s="104"/>
      <c r="AMA5" s="104"/>
      <c r="AMB5" s="104"/>
      <c r="AMC5" s="104"/>
      <c r="AMD5" s="104"/>
      <c r="AME5" s="104"/>
      <c r="AMF5" s="104"/>
      <c r="AMG5" s="104"/>
      <c r="AMH5" s="104"/>
      <c r="AMI5" s="104"/>
      <c r="AMJ5" s="104"/>
    </row>
    <row r="6" spans="1:1024" x14ac:dyDescent="0.2">
      <c r="A6" s="104"/>
      <c r="B6" s="104"/>
      <c r="C6" s="104"/>
      <c r="D6" s="104"/>
      <c r="E6" s="105"/>
      <c r="F6" s="110"/>
      <c r="G6" s="104"/>
      <c r="H6" s="104"/>
      <c r="I6" s="104"/>
      <c r="J6" s="104"/>
      <c r="K6" s="105"/>
      <c r="L6" s="105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  <c r="IW6" s="104"/>
      <c r="IX6" s="104"/>
      <c r="IY6" s="104"/>
      <c r="IZ6" s="104"/>
      <c r="JA6" s="104"/>
      <c r="JB6" s="104"/>
      <c r="JC6" s="104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E6" s="104"/>
      <c r="KF6" s="104"/>
      <c r="KG6" s="104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04"/>
      <c r="OS6" s="104"/>
      <c r="OT6" s="104"/>
      <c r="OU6" s="104"/>
      <c r="OV6" s="104"/>
      <c r="OW6" s="104"/>
      <c r="OX6" s="104"/>
      <c r="OY6" s="104"/>
      <c r="OZ6" s="104"/>
      <c r="PA6" s="104"/>
      <c r="PB6" s="104"/>
      <c r="PC6" s="104"/>
      <c r="PD6" s="104"/>
      <c r="PE6" s="104"/>
      <c r="PF6" s="104"/>
      <c r="PG6" s="104"/>
      <c r="PH6" s="104"/>
      <c r="PI6" s="104"/>
      <c r="PJ6" s="104"/>
      <c r="PK6" s="104"/>
      <c r="PL6" s="104"/>
      <c r="PM6" s="104"/>
      <c r="PN6" s="104"/>
      <c r="PO6" s="104"/>
      <c r="PP6" s="104"/>
      <c r="PQ6" s="104"/>
      <c r="PR6" s="104"/>
      <c r="PS6" s="104"/>
      <c r="PT6" s="104"/>
      <c r="PU6" s="104"/>
      <c r="PV6" s="104"/>
      <c r="PW6" s="104"/>
      <c r="PX6" s="104"/>
      <c r="PY6" s="104"/>
      <c r="PZ6" s="104"/>
      <c r="QA6" s="104"/>
      <c r="QB6" s="104"/>
      <c r="QC6" s="104"/>
      <c r="QD6" s="104"/>
      <c r="QE6" s="104"/>
      <c r="QF6" s="104"/>
      <c r="QG6" s="104"/>
      <c r="QH6" s="104"/>
      <c r="QI6" s="104"/>
      <c r="QJ6" s="104"/>
      <c r="QK6" s="104"/>
      <c r="QL6" s="104"/>
      <c r="QM6" s="104"/>
      <c r="QN6" s="104"/>
      <c r="QO6" s="104"/>
      <c r="QP6" s="104"/>
      <c r="QQ6" s="104"/>
      <c r="QR6" s="104"/>
      <c r="QS6" s="104"/>
      <c r="QT6" s="104"/>
      <c r="QU6" s="104"/>
      <c r="QV6" s="104"/>
      <c r="QW6" s="104"/>
      <c r="QX6" s="104"/>
      <c r="QY6" s="104"/>
      <c r="QZ6" s="104"/>
      <c r="RA6" s="104"/>
      <c r="RB6" s="104"/>
      <c r="RC6" s="104"/>
      <c r="RD6" s="104"/>
      <c r="RE6" s="104"/>
      <c r="RF6" s="104"/>
      <c r="RG6" s="104"/>
      <c r="RH6" s="104"/>
      <c r="RI6" s="104"/>
      <c r="RJ6" s="104"/>
      <c r="RK6" s="104"/>
      <c r="RL6" s="104"/>
      <c r="RM6" s="104"/>
      <c r="RN6" s="104"/>
      <c r="RO6" s="104"/>
      <c r="RP6" s="104"/>
      <c r="RQ6" s="104"/>
      <c r="RR6" s="104"/>
      <c r="RS6" s="104"/>
      <c r="RT6" s="104"/>
      <c r="RU6" s="104"/>
      <c r="RV6" s="104"/>
      <c r="RW6" s="104"/>
      <c r="RX6" s="104"/>
      <c r="RY6" s="104"/>
      <c r="RZ6" s="104"/>
      <c r="SA6" s="104"/>
      <c r="SB6" s="104"/>
      <c r="SC6" s="104"/>
      <c r="SD6" s="104"/>
      <c r="SE6" s="104"/>
      <c r="SF6" s="104"/>
      <c r="SG6" s="104"/>
      <c r="SH6" s="104"/>
      <c r="SI6" s="104"/>
      <c r="SJ6" s="104"/>
      <c r="SK6" s="104"/>
      <c r="SL6" s="104"/>
      <c r="SM6" s="104"/>
      <c r="SN6" s="104"/>
      <c r="SO6" s="104"/>
      <c r="SP6" s="104"/>
      <c r="SQ6" s="104"/>
      <c r="SR6" s="104"/>
      <c r="SS6" s="104"/>
      <c r="ST6" s="104"/>
      <c r="SU6" s="104"/>
      <c r="SV6" s="104"/>
      <c r="SW6" s="104"/>
      <c r="SX6" s="104"/>
      <c r="SY6" s="104"/>
      <c r="SZ6" s="104"/>
      <c r="TA6" s="104"/>
      <c r="TB6" s="104"/>
      <c r="TC6" s="104"/>
      <c r="TD6" s="104"/>
      <c r="TE6" s="104"/>
      <c r="TF6" s="104"/>
      <c r="TG6" s="104"/>
      <c r="TH6" s="104"/>
      <c r="TI6" s="104"/>
      <c r="TJ6" s="104"/>
      <c r="TK6" s="104"/>
      <c r="TL6" s="104"/>
      <c r="TM6" s="104"/>
      <c r="TN6" s="104"/>
      <c r="TO6" s="104"/>
      <c r="TP6" s="104"/>
      <c r="TQ6" s="104"/>
      <c r="TR6" s="104"/>
      <c r="TS6" s="104"/>
      <c r="TT6" s="104"/>
      <c r="TU6" s="104"/>
      <c r="TV6" s="104"/>
      <c r="TW6" s="104"/>
      <c r="TX6" s="104"/>
      <c r="TY6" s="104"/>
      <c r="TZ6" s="104"/>
      <c r="UA6" s="104"/>
      <c r="UB6" s="104"/>
      <c r="UC6" s="104"/>
      <c r="UD6" s="104"/>
      <c r="UE6" s="104"/>
      <c r="UF6" s="104"/>
      <c r="UG6" s="104"/>
      <c r="UH6" s="104"/>
      <c r="UI6" s="104"/>
      <c r="UJ6" s="104"/>
      <c r="UK6" s="104"/>
      <c r="UL6" s="104"/>
      <c r="UM6" s="104"/>
      <c r="UN6" s="104"/>
      <c r="UO6" s="104"/>
      <c r="UP6" s="104"/>
      <c r="UQ6" s="104"/>
      <c r="UR6" s="104"/>
      <c r="US6" s="104"/>
      <c r="UT6" s="104"/>
      <c r="UU6" s="104"/>
      <c r="UV6" s="104"/>
      <c r="UW6" s="104"/>
      <c r="UX6" s="104"/>
      <c r="UY6" s="104"/>
      <c r="UZ6" s="104"/>
      <c r="VA6" s="104"/>
      <c r="VB6" s="104"/>
      <c r="VC6" s="104"/>
      <c r="VD6" s="104"/>
      <c r="VE6" s="104"/>
      <c r="VF6" s="104"/>
      <c r="VG6" s="104"/>
      <c r="VH6" s="104"/>
      <c r="VI6" s="104"/>
      <c r="VJ6" s="104"/>
      <c r="VK6" s="104"/>
      <c r="VL6" s="104"/>
      <c r="VM6" s="104"/>
      <c r="VN6" s="104"/>
      <c r="VO6" s="104"/>
      <c r="VP6" s="104"/>
      <c r="VQ6" s="104"/>
      <c r="VR6" s="104"/>
      <c r="VS6" s="104"/>
      <c r="VT6" s="104"/>
      <c r="VU6" s="104"/>
      <c r="VV6" s="104"/>
      <c r="VW6" s="104"/>
      <c r="VX6" s="104"/>
      <c r="VY6" s="104"/>
      <c r="VZ6" s="104"/>
      <c r="WA6" s="104"/>
      <c r="WB6" s="104"/>
      <c r="WC6" s="104"/>
      <c r="WD6" s="104"/>
      <c r="WE6" s="104"/>
      <c r="WF6" s="104"/>
      <c r="WG6" s="104"/>
      <c r="WH6" s="104"/>
      <c r="WI6" s="104"/>
      <c r="WJ6" s="104"/>
      <c r="WK6" s="104"/>
      <c r="WL6" s="104"/>
      <c r="WM6" s="104"/>
      <c r="WN6" s="104"/>
      <c r="WO6" s="104"/>
      <c r="WP6" s="104"/>
      <c r="WQ6" s="104"/>
      <c r="WR6" s="104"/>
      <c r="WS6" s="104"/>
      <c r="WT6" s="104"/>
      <c r="WU6" s="104"/>
      <c r="WV6" s="104"/>
      <c r="WW6" s="104"/>
      <c r="WX6" s="104"/>
      <c r="WY6" s="104"/>
      <c r="WZ6" s="104"/>
      <c r="XA6" s="104"/>
      <c r="XB6" s="104"/>
      <c r="XC6" s="104"/>
      <c r="XD6" s="104"/>
      <c r="XE6" s="104"/>
      <c r="XF6" s="104"/>
      <c r="XG6" s="104"/>
      <c r="XH6" s="104"/>
      <c r="XI6" s="104"/>
      <c r="XJ6" s="104"/>
      <c r="XK6" s="104"/>
      <c r="XL6" s="104"/>
      <c r="XM6" s="104"/>
      <c r="XN6" s="104"/>
      <c r="XO6" s="104"/>
      <c r="XP6" s="104"/>
      <c r="XQ6" s="104"/>
      <c r="XR6" s="104"/>
      <c r="XS6" s="104"/>
      <c r="XT6" s="104"/>
      <c r="XU6" s="104"/>
      <c r="XV6" s="104"/>
      <c r="XW6" s="104"/>
      <c r="XX6" s="104"/>
      <c r="XY6" s="104"/>
      <c r="XZ6" s="104"/>
      <c r="YA6" s="104"/>
      <c r="YB6" s="104"/>
      <c r="YC6" s="104"/>
      <c r="YD6" s="104"/>
      <c r="YE6" s="104"/>
      <c r="YF6" s="104"/>
      <c r="YG6" s="104"/>
      <c r="YH6" s="104"/>
      <c r="YI6" s="104"/>
      <c r="YJ6" s="104"/>
      <c r="YK6" s="104"/>
      <c r="YL6" s="104"/>
      <c r="YM6" s="104"/>
      <c r="YN6" s="104"/>
      <c r="YO6" s="104"/>
      <c r="YP6" s="104"/>
      <c r="YQ6" s="104"/>
      <c r="YR6" s="104"/>
      <c r="YS6" s="104"/>
      <c r="YT6" s="104"/>
      <c r="YU6" s="104"/>
      <c r="YV6" s="104"/>
      <c r="YW6" s="104"/>
      <c r="YX6" s="104"/>
      <c r="YY6" s="104"/>
      <c r="YZ6" s="104"/>
      <c r="ZA6" s="104"/>
      <c r="ZB6" s="104"/>
      <c r="ZC6" s="104"/>
      <c r="ZD6" s="104"/>
      <c r="ZE6" s="104"/>
      <c r="ZF6" s="104"/>
      <c r="ZG6" s="104"/>
      <c r="ZH6" s="104"/>
      <c r="ZI6" s="104"/>
      <c r="ZJ6" s="104"/>
      <c r="ZK6" s="104"/>
      <c r="ZL6" s="104"/>
      <c r="ZM6" s="104"/>
      <c r="ZN6" s="104"/>
      <c r="ZO6" s="104"/>
      <c r="ZP6" s="104"/>
      <c r="ZQ6" s="104"/>
      <c r="ZR6" s="104"/>
      <c r="ZS6" s="104"/>
      <c r="ZT6" s="104"/>
      <c r="ZU6" s="104"/>
      <c r="ZV6" s="104"/>
      <c r="ZW6" s="104"/>
      <c r="ZX6" s="104"/>
      <c r="ZY6" s="104"/>
      <c r="ZZ6" s="104"/>
      <c r="AAA6" s="104"/>
      <c r="AAB6" s="104"/>
      <c r="AAC6" s="104"/>
      <c r="AAD6" s="104"/>
      <c r="AAE6" s="104"/>
      <c r="AAF6" s="104"/>
      <c r="AAG6" s="104"/>
      <c r="AAH6" s="104"/>
      <c r="AAI6" s="104"/>
      <c r="AAJ6" s="104"/>
      <c r="AAK6" s="104"/>
      <c r="AAL6" s="104"/>
      <c r="AAM6" s="104"/>
      <c r="AAN6" s="104"/>
      <c r="AAO6" s="104"/>
      <c r="AAP6" s="104"/>
      <c r="AAQ6" s="104"/>
      <c r="AAR6" s="104"/>
      <c r="AAS6" s="104"/>
      <c r="AAT6" s="104"/>
      <c r="AAU6" s="104"/>
      <c r="AAV6" s="104"/>
      <c r="AAW6" s="104"/>
      <c r="AAX6" s="104"/>
      <c r="AAY6" s="104"/>
      <c r="AAZ6" s="104"/>
      <c r="ABA6" s="104"/>
      <c r="ABB6" s="104"/>
      <c r="ABC6" s="104"/>
      <c r="ABD6" s="104"/>
      <c r="ABE6" s="104"/>
      <c r="ABF6" s="104"/>
      <c r="ABG6" s="104"/>
      <c r="ABH6" s="104"/>
      <c r="ABI6" s="104"/>
      <c r="ABJ6" s="104"/>
      <c r="ABK6" s="104"/>
      <c r="ABL6" s="104"/>
      <c r="ABM6" s="104"/>
      <c r="ABN6" s="104"/>
      <c r="ABO6" s="104"/>
      <c r="ABP6" s="104"/>
      <c r="ABQ6" s="104"/>
      <c r="ABR6" s="104"/>
      <c r="ABS6" s="104"/>
      <c r="ABT6" s="104"/>
      <c r="ABU6" s="104"/>
      <c r="ABV6" s="104"/>
      <c r="ABW6" s="104"/>
      <c r="ABX6" s="104"/>
      <c r="ABY6" s="104"/>
      <c r="ABZ6" s="104"/>
      <c r="ACA6" s="104"/>
      <c r="ACB6" s="104"/>
      <c r="ACC6" s="104"/>
      <c r="ACD6" s="104"/>
      <c r="ACE6" s="104"/>
      <c r="ACF6" s="104"/>
      <c r="ACG6" s="104"/>
      <c r="ACH6" s="104"/>
      <c r="ACI6" s="104"/>
      <c r="ACJ6" s="104"/>
      <c r="ACK6" s="104"/>
      <c r="ACL6" s="104"/>
      <c r="ACM6" s="104"/>
      <c r="ACN6" s="104"/>
      <c r="ACO6" s="104"/>
      <c r="ACP6" s="104"/>
      <c r="ACQ6" s="104"/>
      <c r="ACR6" s="104"/>
      <c r="ACS6" s="104"/>
      <c r="ACT6" s="104"/>
      <c r="ACU6" s="104"/>
      <c r="ACV6" s="104"/>
      <c r="ACW6" s="104"/>
      <c r="ACX6" s="104"/>
      <c r="ACY6" s="104"/>
      <c r="ACZ6" s="104"/>
      <c r="ADA6" s="104"/>
      <c r="ADB6" s="104"/>
      <c r="ADC6" s="104"/>
      <c r="ADD6" s="104"/>
      <c r="ADE6" s="104"/>
      <c r="ADF6" s="104"/>
      <c r="ADG6" s="104"/>
      <c r="ADH6" s="104"/>
      <c r="ADI6" s="104"/>
      <c r="ADJ6" s="104"/>
      <c r="ADK6" s="104"/>
      <c r="ADL6" s="104"/>
      <c r="ADM6" s="104"/>
      <c r="ADN6" s="104"/>
      <c r="ADO6" s="104"/>
      <c r="ADP6" s="104"/>
      <c r="ADQ6" s="104"/>
      <c r="ADR6" s="104"/>
      <c r="ADS6" s="104"/>
      <c r="ADT6" s="104"/>
      <c r="ADU6" s="104"/>
      <c r="ADV6" s="104"/>
      <c r="ADW6" s="104"/>
      <c r="ADX6" s="104"/>
      <c r="ADY6" s="104"/>
      <c r="ADZ6" s="104"/>
      <c r="AEA6" s="104"/>
      <c r="AEB6" s="104"/>
      <c r="AEC6" s="104"/>
      <c r="AED6" s="104"/>
      <c r="AEE6" s="104"/>
      <c r="AEF6" s="104"/>
      <c r="AEG6" s="104"/>
      <c r="AEH6" s="104"/>
      <c r="AEI6" s="104"/>
      <c r="AEJ6" s="104"/>
      <c r="AEK6" s="104"/>
      <c r="AEL6" s="104"/>
      <c r="AEM6" s="104"/>
      <c r="AEN6" s="104"/>
      <c r="AEO6" s="104"/>
      <c r="AEP6" s="104"/>
      <c r="AEQ6" s="104"/>
      <c r="AER6" s="104"/>
      <c r="AES6" s="104"/>
      <c r="AET6" s="104"/>
      <c r="AEU6" s="104"/>
      <c r="AEV6" s="104"/>
      <c r="AEW6" s="104"/>
      <c r="AEX6" s="104"/>
      <c r="AEY6" s="104"/>
      <c r="AEZ6" s="104"/>
      <c r="AFA6" s="104"/>
      <c r="AFB6" s="104"/>
      <c r="AFC6" s="104"/>
      <c r="AFD6" s="104"/>
      <c r="AFE6" s="104"/>
      <c r="AFF6" s="104"/>
      <c r="AFG6" s="104"/>
      <c r="AFH6" s="104"/>
      <c r="AFI6" s="104"/>
      <c r="AFJ6" s="104"/>
      <c r="AFK6" s="104"/>
      <c r="AFL6" s="104"/>
      <c r="AFM6" s="104"/>
      <c r="AFN6" s="104"/>
      <c r="AFO6" s="104"/>
      <c r="AFP6" s="104"/>
      <c r="AFQ6" s="104"/>
      <c r="AFR6" s="104"/>
      <c r="AFS6" s="104"/>
      <c r="AFT6" s="104"/>
      <c r="AFU6" s="104"/>
      <c r="AFV6" s="104"/>
      <c r="AFW6" s="104"/>
      <c r="AFX6" s="104"/>
      <c r="AFY6" s="104"/>
      <c r="AFZ6" s="104"/>
      <c r="AGA6" s="104"/>
      <c r="AGB6" s="104"/>
      <c r="AGC6" s="104"/>
      <c r="AGD6" s="104"/>
      <c r="AGE6" s="104"/>
      <c r="AGF6" s="104"/>
      <c r="AGG6" s="104"/>
      <c r="AGH6" s="104"/>
      <c r="AGI6" s="104"/>
      <c r="AGJ6" s="104"/>
      <c r="AGK6" s="104"/>
      <c r="AGL6" s="104"/>
      <c r="AGM6" s="104"/>
      <c r="AGN6" s="104"/>
      <c r="AGO6" s="104"/>
      <c r="AGP6" s="104"/>
      <c r="AGQ6" s="104"/>
      <c r="AGR6" s="104"/>
      <c r="AGS6" s="104"/>
      <c r="AGT6" s="104"/>
      <c r="AGU6" s="104"/>
      <c r="AGV6" s="104"/>
      <c r="AGW6" s="104"/>
      <c r="AGX6" s="104"/>
      <c r="AGY6" s="104"/>
      <c r="AGZ6" s="104"/>
      <c r="AHA6" s="104"/>
      <c r="AHB6" s="104"/>
      <c r="AHC6" s="104"/>
      <c r="AHD6" s="104"/>
      <c r="AHE6" s="104"/>
      <c r="AHF6" s="104"/>
      <c r="AHG6" s="104"/>
      <c r="AHH6" s="104"/>
      <c r="AHI6" s="104"/>
      <c r="AHJ6" s="104"/>
      <c r="AHK6" s="104"/>
      <c r="AHL6" s="104"/>
      <c r="AHM6" s="104"/>
      <c r="AHN6" s="104"/>
      <c r="AHO6" s="104"/>
      <c r="AHP6" s="104"/>
      <c r="AHQ6" s="104"/>
      <c r="AHR6" s="104"/>
      <c r="AHS6" s="104"/>
      <c r="AHT6" s="104"/>
      <c r="AHU6" s="104"/>
      <c r="AHV6" s="104"/>
      <c r="AHW6" s="104"/>
      <c r="AHX6" s="104"/>
      <c r="AHY6" s="104"/>
      <c r="AHZ6" s="104"/>
      <c r="AIA6" s="104"/>
      <c r="AIB6" s="104"/>
      <c r="AIC6" s="104"/>
      <c r="AID6" s="104"/>
      <c r="AIE6" s="104"/>
      <c r="AIF6" s="104"/>
      <c r="AIG6" s="104"/>
      <c r="AIH6" s="104"/>
      <c r="AII6" s="104"/>
      <c r="AIJ6" s="104"/>
      <c r="AIK6" s="104"/>
      <c r="AIL6" s="104"/>
      <c r="AIM6" s="104"/>
      <c r="AIN6" s="104"/>
      <c r="AIO6" s="104"/>
      <c r="AIP6" s="104"/>
      <c r="AIQ6" s="104"/>
      <c r="AIR6" s="104"/>
      <c r="AIS6" s="104"/>
      <c r="AIT6" s="104"/>
      <c r="AIU6" s="104"/>
      <c r="AIV6" s="104"/>
      <c r="AIW6" s="104"/>
      <c r="AIX6" s="104"/>
      <c r="AIY6" s="104"/>
      <c r="AIZ6" s="104"/>
      <c r="AJA6" s="104"/>
      <c r="AJB6" s="104"/>
      <c r="AJC6" s="104"/>
      <c r="AJD6" s="104"/>
      <c r="AJE6" s="104"/>
      <c r="AJF6" s="104"/>
      <c r="AJG6" s="104"/>
      <c r="AJH6" s="104"/>
      <c r="AJI6" s="104"/>
      <c r="AJJ6" s="104"/>
      <c r="AJK6" s="104"/>
      <c r="AJL6" s="104"/>
      <c r="AJM6" s="104"/>
      <c r="AJN6" s="104"/>
      <c r="AJO6" s="104"/>
      <c r="AJP6" s="104"/>
      <c r="AJQ6" s="104"/>
      <c r="AJR6" s="104"/>
      <c r="AJS6" s="104"/>
      <c r="AJT6" s="104"/>
      <c r="AJU6" s="104"/>
      <c r="AJV6" s="104"/>
      <c r="AJW6" s="104"/>
      <c r="AJX6" s="104"/>
      <c r="AJY6" s="104"/>
      <c r="AJZ6" s="104"/>
      <c r="AKA6" s="104"/>
      <c r="AKB6" s="104"/>
      <c r="AKC6" s="104"/>
      <c r="AKD6" s="104"/>
      <c r="AKE6" s="104"/>
      <c r="AKF6" s="104"/>
      <c r="AKG6" s="104"/>
      <c r="AKH6" s="104"/>
      <c r="AKI6" s="104"/>
      <c r="AKJ6" s="104"/>
      <c r="AKK6" s="104"/>
      <c r="AKL6" s="104"/>
      <c r="AKM6" s="104"/>
      <c r="AKN6" s="104"/>
      <c r="AKO6" s="104"/>
      <c r="AKP6" s="104"/>
      <c r="AKQ6" s="104"/>
      <c r="AKR6" s="104"/>
      <c r="AKS6" s="104"/>
      <c r="AKT6" s="104"/>
      <c r="AKU6" s="104"/>
      <c r="AKV6" s="104"/>
      <c r="AKW6" s="104"/>
      <c r="AKX6" s="104"/>
      <c r="AKY6" s="104"/>
      <c r="AKZ6" s="104"/>
      <c r="ALA6" s="104"/>
      <c r="ALB6" s="104"/>
      <c r="ALC6" s="104"/>
      <c r="ALD6" s="104"/>
      <c r="ALE6" s="104"/>
      <c r="ALF6" s="104"/>
      <c r="ALG6" s="104"/>
      <c r="ALH6" s="104"/>
      <c r="ALI6" s="104"/>
      <c r="ALJ6" s="104"/>
      <c r="ALK6" s="104"/>
      <c r="ALL6" s="104"/>
      <c r="ALM6" s="104"/>
      <c r="ALN6" s="104"/>
      <c r="ALO6" s="104"/>
      <c r="ALP6" s="104"/>
      <c r="ALQ6" s="104"/>
      <c r="ALR6" s="104"/>
      <c r="ALS6" s="104"/>
      <c r="ALT6" s="104"/>
      <c r="ALU6" s="104"/>
      <c r="ALV6" s="104"/>
      <c r="ALW6" s="104"/>
      <c r="ALX6" s="104"/>
      <c r="ALY6" s="104"/>
      <c r="ALZ6" s="104"/>
      <c r="AMA6" s="104"/>
      <c r="AMB6" s="104"/>
      <c r="AMC6" s="104"/>
      <c r="AMD6" s="104"/>
      <c r="AME6" s="104"/>
      <c r="AMF6" s="104"/>
      <c r="AMG6" s="104"/>
      <c r="AMH6" s="104"/>
      <c r="AMI6" s="104"/>
      <c r="AMJ6" s="104"/>
    </row>
    <row r="7" spans="1:1024" ht="15" customHeight="1" x14ac:dyDescent="0.2">
      <c r="A7" s="104"/>
      <c r="B7" s="108"/>
      <c r="C7" s="108"/>
      <c r="D7" s="199" t="s">
        <v>1</v>
      </c>
      <c r="E7" s="199"/>
      <c r="F7" s="199"/>
      <c r="G7" s="199"/>
      <c r="H7" s="199"/>
      <c r="I7" s="199"/>
      <c r="J7" s="199"/>
      <c r="K7" s="199"/>
      <c r="L7" s="109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4"/>
      <c r="JA7" s="104"/>
      <c r="JB7" s="104"/>
      <c r="JC7" s="104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4"/>
      <c r="JT7" s="104"/>
      <c r="JU7" s="104"/>
      <c r="JV7" s="104"/>
      <c r="JW7" s="104"/>
      <c r="JX7" s="104"/>
      <c r="JY7" s="104"/>
      <c r="JZ7" s="104"/>
      <c r="KA7" s="104"/>
      <c r="KB7" s="104"/>
      <c r="KC7" s="104"/>
      <c r="KD7" s="104"/>
      <c r="KE7" s="104"/>
      <c r="KF7" s="104"/>
      <c r="KG7" s="104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04"/>
      <c r="OS7" s="104"/>
      <c r="OT7" s="104"/>
      <c r="OU7" s="104"/>
      <c r="OV7" s="104"/>
      <c r="OW7" s="104"/>
      <c r="OX7" s="104"/>
      <c r="OY7" s="104"/>
      <c r="OZ7" s="104"/>
      <c r="PA7" s="104"/>
      <c r="PB7" s="104"/>
      <c r="PC7" s="104"/>
      <c r="PD7" s="104"/>
      <c r="PE7" s="104"/>
      <c r="PF7" s="104"/>
      <c r="PG7" s="104"/>
      <c r="PH7" s="104"/>
      <c r="PI7" s="104"/>
      <c r="PJ7" s="104"/>
      <c r="PK7" s="104"/>
      <c r="PL7" s="104"/>
      <c r="PM7" s="104"/>
      <c r="PN7" s="104"/>
      <c r="PO7" s="104"/>
      <c r="PP7" s="104"/>
      <c r="PQ7" s="104"/>
      <c r="PR7" s="104"/>
      <c r="PS7" s="104"/>
      <c r="PT7" s="104"/>
      <c r="PU7" s="104"/>
      <c r="PV7" s="104"/>
      <c r="PW7" s="104"/>
      <c r="PX7" s="104"/>
      <c r="PY7" s="104"/>
      <c r="PZ7" s="104"/>
      <c r="QA7" s="104"/>
      <c r="QB7" s="104"/>
      <c r="QC7" s="104"/>
      <c r="QD7" s="104"/>
      <c r="QE7" s="104"/>
      <c r="QF7" s="104"/>
      <c r="QG7" s="104"/>
      <c r="QH7" s="104"/>
      <c r="QI7" s="104"/>
      <c r="QJ7" s="104"/>
      <c r="QK7" s="104"/>
      <c r="QL7" s="104"/>
      <c r="QM7" s="104"/>
      <c r="QN7" s="104"/>
      <c r="QO7" s="104"/>
      <c r="QP7" s="104"/>
      <c r="QQ7" s="104"/>
      <c r="QR7" s="104"/>
      <c r="QS7" s="104"/>
      <c r="QT7" s="104"/>
      <c r="QU7" s="104"/>
      <c r="QV7" s="104"/>
      <c r="QW7" s="104"/>
      <c r="QX7" s="104"/>
      <c r="QY7" s="104"/>
      <c r="QZ7" s="104"/>
      <c r="RA7" s="104"/>
      <c r="RB7" s="104"/>
      <c r="RC7" s="104"/>
      <c r="RD7" s="104"/>
      <c r="RE7" s="104"/>
      <c r="RF7" s="104"/>
      <c r="RG7" s="104"/>
      <c r="RH7" s="104"/>
      <c r="RI7" s="104"/>
      <c r="RJ7" s="104"/>
      <c r="RK7" s="104"/>
      <c r="RL7" s="104"/>
      <c r="RM7" s="104"/>
      <c r="RN7" s="104"/>
      <c r="RO7" s="104"/>
      <c r="RP7" s="104"/>
      <c r="RQ7" s="104"/>
      <c r="RR7" s="104"/>
      <c r="RS7" s="104"/>
      <c r="RT7" s="104"/>
      <c r="RU7" s="104"/>
      <c r="RV7" s="104"/>
      <c r="RW7" s="104"/>
      <c r="RX7" s="104"/>
      <c r="RY7" s="104"/>
      <c r="RZ7" s="104"/>
      <c r="SA7" s="104"/>
      <c r="SB7" s="104"/>
      <c r="SC7" s="104"/>
      <c r="SD7" s="104"/>
      <c r="SE7" s="104"/>
      <c r="SF7" s="104"/>
      <c r="SG7" s="104"/>
      <c r="SH7" s="104"/>
      <c r="SI7" s="104"/>
      <c r="SJ7" s="104"/>
      <c r="SK7" s="104"/>
      <c r="SL7" s="104"/>
      <c r="SM7" s="104"/>
      <c r="SN7" s="104"/>
      <c r="SO7" s="104"/>
      <c r="SP7" s="104"/>
      <c r="SQ7" s="104"/>
      <c r="SR7" s="104"/>
      <c r="SS7" s="104"/>
      <c r="ST7" s="104"/>
      <c r="SU7" s="104"/>
      <c r="SV7" s="104"/>
      <c r="SW7" s="104"/>
      <c r="SX7" s="104"/>
      <c r="SY7" s="104"/>
      <c r="SZ7" s="104"/>
      <c r="TA7" s="104"/>
      <c r="TB7" s="104"/>
      <c r="TC7" s="104"/>
      <c r="TD7" s="104"/>
      <c r="TE7" s="104"/>
      <c r="TF7" s="104"/>
      <c r="TG7" s="104"/>
      <c r="TH7" s="104"/>
      <c r="TI7" s="104"/>
      <c r="TJ7" s="104"/>
      <c r="TK7" s="104"/>
      <c r="TL7" s="104"/>
      <c r="TM7" s="104"/>
      <c r="TN7" s="104"/>
      <c r="TO7" s="104"/>
      <c r="TP7" s="104"/>
      <c r="TQ7" s="104"/>
      <c r="TR7" s="104"/>
      <c r="TS7" s="104"/>
      <c r="TT7" s="104"/>
      <c r="TU7" s="104"/>
      <c r="TV7" s="104"/>
      <c r="TW7" s="104"/>
      <c r="TX7" s="104"/>
      <c r="TY7" s="104"/>
      <c r="TZ7" s="104"/>
      <c r="UA7" s="104"/>
      <c r="UB7" s="104"/>
      <c r="UC7" s="104"/>
      <c r="UD7" s="104"/>
      <c r="UE7" s="104"/>
      <c r="UF7" s="104"/>
      <c r="UG7" s="104"/>
      <c r="UH7" s="104"/>
      <c r="UI7" s="104"/>
      <c r="UJ7" s="104"/>
      <c r="UK7" s="104"/>
      <c r="UL7" s="104"/>
      <c r="UM7" s="104"/>
      <c r="UN7" s="104"/>
      <c r="UO7" s="104"/>
      <c r="UP7" s="104"/>
      <c r="UQ7" s="104"/>
      <c r="UR7" s="104"/>
      <c r="US7" s="104"/>
      <c r="UT7" s="104"/>
      <c r="UU7" s="104"/>
      <c r="UV7" s="104"/>
      <c r="UW7" s="104"/>
      <c r="UX7" s="104"/>
      <c r="UY7" s="104"/>
      <c r="UZ7" s="104"/>
      <c r="VA7" s="104"/>
      <c r="VB7" s="104"/>
      <c r="VC7" s="104"/>
      <c r="VD7" s="104"/>
      <c r="VE7" s="104"/>
      <c r="VF7" s="104"/>
      <c r="VG7" s="104"/>
      <c r="VH7" s="104"/>
      <c r="VI7" s="104"/>
      <c r="VJ7" s="104"/>
      <c r="VK7" s="104"/>
      <c r="VL7" s="104"/>
      <c r="VM7" s="104"/>
      <c r="VN7" s="104"/>
      <c r="VO7" s="104"/>
      <c r="VP7" s="104"/>
      <c r="VQ7" s="104"/>
      <c r="VR7" s="104"/>
      <c r="VS7" s="104"/>
      <c r="VT7" s="104"/>
      <c r="VU7" s="104"/>
      <c r="VV7" s="104"/>
      <c r="VW7" s="104"/>
      <c r="VX7" s="104"/>
      <c r="VY7" s="104"/>
      <c r="VZ7" s="104"/>
      <c r="WA7" s="104"/>
      <c r="WB7" s="104"/>
      <c r="WC7" s="104"/>
      <c r="WD7" s="104"/>
      <c r="WE7" s="104"/>
      <c r="WF7" s="104"/>
      <c r="WG7" s="104"/>
      <c r="WH7" s="104"/>
      <c r="WI7" s="104"/>
      <c r="WJ7" s="104"/>
      <c r="WK7" s="104"/>
      <c r="WL7" s="104"/>
      <c r="WM7" s="104"/>
      <c r="WN7" s="104"/>
      <c r="WO7" s="104"/>
      <c r="WP7" s="104"/>
      <c r="WQ7" s="104"/>
      <c r="WR7" s="104"/>
      <c r="WS7" s="104"/>
      <c r="WT7" s="104"/>
      <c r="WU7" s="104"/>
      <c r="WV7" s="104"/>
      <c r="WW7" s="104"/>
      <c r="WX7" s="104"/>
      <c r="WY7" s="104"/>
      <c r="WZ7" s="104"/>
      <c r="XA7" s="104"/>
      <c r="XB7" s="104"/>
      <c r="XC7" s="104"/>
      <c r="XD7" s="104"/>
      <c r="XE7" s="104"/>
      <c r="XF7" s="104"/>
      <c r="XG7" s="104"/>
      <c r="XH7" s="104"/>
      <c r="XI7" s="104"/>
      <c r="XJ7" s="104"/>
      <c r="XK7" s="104"/>
      <c r="XL7" s="104"/>
      <c r="XM7" s="104"/>
      <c r="XN7" s="104"/>
      <c r="XO7" s="104"/>
      <c r="XP7" s="104"/>
      <c r="XQ7" s="104"/>
      <c r="XR7" s="104"/>
      <c r="XS7" s="104"/>
      <c r="XT7" s="104"/>
      <c r="XU7" s="104"/>
      <c r="XV7" s="104"/>
      <c r="XW7" s="104"/>
      <c r="XX7" s="104"/>
      <c r="XY7" s="104"/>
      <c r="XZ7" s="104"/>
      <c r="YA7" s="104"/>
      <c r="YB7" s="104"/>
      <c r="YC7" s="104"/>
      <c r="YD7" s="104"/>
      <c r="YE7" s="104"/>
      <c r="YF7" s="104"/>
      <c r="YG7" s="104"/>
      <c r="YH7" s="104"/>
      <c r="YI7" s="104"/>
      <c r="YJ7" s="104"/>
      <c r="YK7" s="104"/>
      <c r="YL7" s="104"/>
      <c r="YM7" s="104"/>
      <c r="YN7" s="104"/>
      <c r="YO7" s="104"/>
      <c r="YP7" s="104"/>
      <c r="YQ7" s="104"/>
      <c r="YR7" s="104"/>
      <c r="YS7" s="104"/>
      <c r="YT7" s="104"/>
      <c r="YU7" s="104"/>
      <c r="YV7" s="104"/>
      <c r="YW7" s="104"/>
      <c r="YX7" s="104"/>
      <c r="YY7" s="104"/>
      <c r="YZ7" s="104"/>
      <c r="ZA7" s="104"/>
      <c r="ZB7" s="104"/>
      <c r="ZC7" s="104"/>
      <c r="ZD7" s="104"/>
      <c r="ZE7" s="104"/>
      <c r="ZF7" s="104"/>
      <c r="ZG7" s="104"/>
      <c r="ZH7" s="104"/>
      <c r="ZI7" s="104"/>
      <c r="ZJ7" s="104"/>
      <c r="ZK7" s="104"/>
      <c r="ZL7" s="104"/>
      <c r="ZM7" s="104"/>
      <c r="ZN7" s="104"/>
      <c r="ZO7" s="104"/>
      <c r="ZP7" s="104"/>
      <c r="ZQ7" s="104"/>
      <c r="ZR7" s="104"/>
      <c r="ZS7" s="104"/>
      <c r="ZT7" s="104"/>
      <c r="ZU7" s="104"/>
      <c r="ZV7" s="104"/>
      <c r="ZW7" s="104"/>
      <c r="ZX7" s="104"/>
      <c r="ZY7" s="104"/>
      <c r="ZZ7" s="104"/>
      <c r="AAA7" s="104"/>
      <c r="AAB7" s="104"/>
      <c r="AAC7" s="104"/>
      <c r="AAD7" s="104"/>
      <c r="AAE7" s="104"/>
      <c r="AAF7" s="104"/>
      <c r="AAG7" s="104"/>
      <c r="AAH7" s="104"/>
      <c r="AAI7" s="104"/>
      <c r="AAJ7" s="104"/>
      <c r="AAK7" s="104"/>
      <c r="AAL7" s="104"/>
      <c r="AAM7" s="104"/>
      <c r="AAN7" s="104"/>
      <c r="AAO7" s="104"/>
      <c r="AAP7" s="104"/>
      <c r="AAQ7" s="104"/>
      <c r="AAR7" s="104"/>
      <c r="AAS7" s="104"/>
      <c r="AAT7" s="104"/>
      <c r="AAU7" s="104"/>
      <c r="AAV7" s="104"/>
      <c r="AAW7" s="104"/>
      <c r="AAX7" s="104"/>
      <c r="AAY7" s="104"/>
      <c r="AAZ7" s="104"/>
      <c r="ABA7" s="104"/>
      <c r="ABB7" s="104"/>
      <c r="ABC7" s="104"/>
      <c r="ABD7" s="104"/>
      <c r="ABE7" s="104"/>
      <c r="ABF7" s="104"/>
      <c r="ABG7" s="104"/>
      <c r="ABH7" s="104"/>
      <c r="ABI7" s="104"/>
      <c r="ABJ7" s="104"/>
      <c r="ABK7" s="104"/>
      <c r="ABL7" s="104"/>
      <c r="ABM7" s="104"/>
      <c r="ABN7" s="104"/>
      <c r="ABO7" s="104"/>
      <c r="ABP7" s="104"/>
      <c r="ABQ7" s="104"/>
      <c r="ABR7" s="104"/>
      <c r="ABS7" s="104"/>
      <c r="ABT7" s="104"/>
      <c r="ABU7" s="104"/>
      <c r="ABV7" s="104"/>
      <c r="ABW7" s="104"/>
      <c r="ABX7" s="104"/>
      <c r="ABY7" s="104"/>
      <c r="ABZ7" s="104"/>
      <c r="ACA7" s="104"/>
      <c r="ACB7" s="104"/>
      <c r="ACC7" s="104"/>
      <c r="ACD7" s="104"/>
      <c r="ACE7" s="104"/>
      <c r="ACF7" s="104"/>
      <c r="ACG7" s="104"/>
      <c r="ACH7" s="104"/>
      <c r="ACI7" s="104"/>
      <c r="ACJ7" s="104"/>
      <c r="ACK7" s="104"/>
      <c r="ACL7" s="104"/>
      <c r="ACM7" s="104"/>
      <c r="ACN7" s="104"/>
      <c r="ACO7" s="104"/>
      <c r="ACP7" s="104"/>
      <c r="ACQ7" s="104"/>
      <c r="ACR7" s="104"/>
      <c r="ACS7" s="104"/>
      <c r="ACT7" s="104"/>
      <c r="ACU7" s="104"/>
      <c r="ACV7" s="104"/>
      <c r="ACW7" s="104"/>
      <c r="ACX7" s="104"/>
      <c r="ACY7" s="104"/>
      <c r="ACZ7" s="104"/>
      <c r="ADA7" s="104"/>
      <c r="ADB7" s="104"/>
      <c r="ADC7" s="104"/>
      <c r="ADD7" s="104"/>
      <c r="ADE7" s="104"/>
      <c r="ADF7" s="104"/>
      <c r="ADG7" s="104"/>
      <c r="ADH7" s="104"/>
      <c r="ADI7" s="104"/>
      <c r="ADJ7" s="104"/>
      <c r="ADK7" s="104"/>
      <c r="ADL7" s="104"/>
      <c r="ADM7" s="104"/>
      <c r="ADN7" s="104"/>
      <c r="ADO7" s="104"/>
      <c r="ADP7" s="104"/>
      <c r="ADQ7" s="104"/>
      <c r="ADR7" s="104"/>
      <c r="ADS7" s="104"/>
      <c r="ADT7" s="104"/>
      <c r="ADU7" s="104"/>
      <c r="ADV7" s="104"/>
      <c r="ADW7" s="104"/>
      <c r="ADX7" s="104"/>
      <c r="ADY7" s="104"/>
      <c r="ADZ7" s="104"/>
      <c r="AEA7" s="104"/>
      <c r="AEB7" s="104"/>
      <c r="AEC7" s="104"/>
      <c r="AED7" s="104"/>
      <c r="AEE7" s="104"/>
      <c r="AEF7" s="104"/>
      <c r="AEG7" s="104"/>
      <c r="AEH7" s="104"/>
      <c r="AEI7" s="104"/>
      <c r="AEJ7" s="104"/>
      <c r="AEK7" s="104"/>
      <c r="AEL7" s="104"/>
      <c r="AEM7" s="104"/>
      <c r="AEN7" s="104"/>
      <c r="AEO7" s="104"/>
      <c r="AEP7" s="104"/>
      <c r="AEQ7" s="104"/>
      <c r="AER7" s="104"/>
      <c r="AES7" s="104"/>
      <c r="AET7" s="104"/>
      <c r="AEU7" s="104"/>
      <c r="AEV7" s="104"/>
      <c r="AEW7" s="104"/>
      <c r="AEX7" s="104"/>
      <c r="AEY7" s="104"/>
      <c r="AEZ7" s="104"/>
      <c r="AFA7" s="104"/>
      <c r="AFB7" s="104"/>
      <c r="AFC7" s="104"/>
      <c r="AFD7" s="104"/>
      <c r="AFE7" s="104"/>
      <c r="AFF7" s="104"/>
      <c r="AFG7" s="104"/>
      <c r="AFH7" s="104"/>
      <c r="AFI7" s="104"/>
      <c r="AFJ7" s="104"/>
      <c r="AFK7" s="104"/>
      <c r="AFL7" s="104"/>
      <c r="AFM7" s="104"/>
      <c r="AFN7" s="104"/>
      <c r="AFO7" s="104"/>
      <c r="AFP7" s="104"/>
      <c r="AFQ7" s="104"/>
      <c r="AFR7" s="104"/>
      <c r="AFS7" s="104"/>
      <c r="AFT7" s="104"/>
      <c r="AFU7" s="104"/>
      <c r="AFV7" s="104"/>
      <c r="AFW7" s="104"/>
      <c r="AFX7" s="104"/>
      <c r="AFY7" s="104"/>
      <c r="AFZ7" s="104"/>
      <c r="AGA7" s="104"/>
      <c r="AGB7" s="104"/>
      <c r="AGC7" s="104"/>
      <c r="AGD7" s="104"/>
      <c r="AGE7" s="104"/>
      <c r="AGF7" s="104"/>
      <c r="AGG7" s="104"/>
      <c r="AGH7" s="104"/>
      <c r="AGI7" s="104"/>
      <c r="AGJ7" s="104"/>
      <c r="AGK7" s="104"/>
      <c r="AGL7" s="104"/>
      <c r="AGM7" s="104"/>
      <c r="AGN7" s="104"/>
      <c r="AGO7" s="104"/>
      <c r="AGP7" s="104"/>
      <c r="AGQ7" s="104"/>
      <c r="AGR7" s="104"/>
      <c r="AGS7" s="104"/>
      <c r="AGT7" s="104"/>
      <c r="AGU7" s="104"/>
      <c r="AGV7" s="104"/>
      <c r="AGW7" s="104"/>
      <c r="AGX7" s="104"/>
      <c r="AGY7" s="104"/>
      <c r="AGZ7" s="104"/>
      <c r="AHA7" s="104"/>
      <c r="AHB7" s="104"/>
      <c r="AHC7" s="104"/>
      <c r="AHD7" s="104"/>
      <c r="AHE7" s="104"/>
      <c r="AHF7" s="104"/>
      <c r="AHG7" s="104"/>
      <c r="AHH7" s="104"/>
      <c r="AHI7" s="104"/>
      <c r="AHJ7" s="104"/>
      <c r="AHK7" s="104"/>
      <c r="AHL7" s="104"/>
      <c r="AHM7" s="104"/>
      <c r="AHN7" s="104"/>
      <c r="AHO7" s="104"/>
      <c r="AHP7" s="104"/>
      <c r="AHQ7" s="104"/>
      <c r="AHR7" s="104"/>
      <c r="AHS7" s="104"/>
      <c r="AHT7" s="104"/>
      <c r="AHU7" s="104"/>
      <c r="AHV7" s="104"/>
      <c r="AHW7" s="104"/>
      <c r="AHX7" s="104"/>
      <c r="AHY7" s="104"/>
      <c r="AHZ7" s="104"/>
      <c r="AIA7" s="104"/>
      <c r="AIB7" s="104"/>
      <c r="AIC7" s="104"/>
      <c r="AID7" s="104"/>
      <c r="AIE7" s="104"/>
      <c r="AIF7" s="104"/>
      <c r="AIG7" s="104"/>
      <c r="AIH7" s="104"/>
      <c r="AII7" s="104"/>
      <c r="AIJ7" s="104"/>
      <c r="AIK7" s="104"/>
      <c r="AIL7" s="104"/>
      <c r="AIM7" s="104"/>
      <c r="AIN7" s="104"/>
      <c r="AIO7" s="104"/>
      <c r="AIP7" s="104"/>
      <c r="AIQ7" s="104"/>
      <c r="AIR7" s="104"/>
      <c r="AIS7" s="104"/>
      <c r="AIT7" s="104"/>
      <c r="AIU7" s="104"/>
      <c r="AIV7" s="104"/>
      <c r="AIW7" s="104"/>
      <c r="AIX7" s="104"/>
      <c r="AIY7" s="104"/>
      <c r="AIZ7" s="104"/>
      <c r="AJA7" s="104"/>
      <c r="AJB7" s="104"/>
      <c r="AJC7" s="104"/>
      <c r="AJD7" s="104"/>
      <c r="AJE7" s="104"/>
      <c r="AJF7" s="104"/>
      <c r="AJG7" s="104"/>
      <c r="AJH7" s="104"/>
      <c r="AJI7" s="104"/>
      <c r="AJJ7" s="104"/>
      <c r="AJK7" s="104"/>
      <c r="AJL7" s="104"/>
      <c r="AJM7" s="104"/>
      <c r="AJN7" s="104"/>
      <c r="AJO7" s="104"/>
      <c r="AJP7" s="104"/>
      <c r="AJQ7" s="104"/>
      <c r="AJR7" s="104"/>
      <c r="AJS7" s="104"/>
      <c r="AJT7" s="104"/>
      <c r="AJU7" s="104"/>
      <c r="AJV7" s="104"/>
      <c r="AJW7" s="104"/>
      <c r="AJX7" s="104"/>
      <c r="AJY7" s="104"/>
      <c r="AJZ7" s="104"/>
      <c r="AKA7" s="104"/>
      <c r="AKB7" s="104"/>
      <c r="AKC7" s="104"/>
      <c r="AKD7" s="104"/>
      <c r="AKE7" s="104"/>
      <c r="AKF7" s="104"/>
      <c r="AKG7" s="104"/>
      <c r="AKH7" s="104"/>
      <c r="AKI7" s="104"/>
      <c r="AKJ7" s="104"/>
      <c r="AKK7" s="104"/>
      <c r="AKL7" s="104"/>
      <c r="AKM7" s="104"/>
      <c r="AKN7" s="104"/>
      <c r="AKO7" s="104"/>
      <c r="AKP7" s="104"/>
      <c r="AKQ7" s="104"/>
      <c r="AKR7" s="104"/>
      <c r="AKS7" s="104"/>
      <c r="AKT7" s="104"/>
      <c r="AKU7" s="104"/>
      <c r="AKV7" s="104"/>
      <c r="AKW7" s="104"/>
      <c r="AKX7" s="104"/>
      <c r="AKY7" s="104"/>
      <c r="AKZ7" s="104"/>
      <c r="ALA7" s="104"/>
      <c r="ALB7" s="104"/>
      <c r="ALC7" s="104"/>
      <c r="ALD7" s="104"/>
      <c r="ALE7" s="104"/>
      <c r="ALF7" s="104"/>
      <c r="ALG7" s="104"/>
      <c r="ALH7" s="104"/>
      <c r="ALI7" s="104"/>
      <c r="ALJ7" s="104"/>
      <c r="ALK7" s="104"/>
      <c r="ALL7" s="104"/>
      <c r="ALM7" s="104"/>
      <c r="ALN7" s="104"/>
      <c r="ALO7" s="104"/>
      <c r="ALP7" s="104"/>
      <c r="ALQ7" s="104"/>
      <c r="ALR7" s="104"/>
      <c r="ALS7" s="104"/>
      <c r="ALT7" s="104"/>
      <c r="ALU7" s="104"/>
      <c r="ALV7" s="104"/>
      <c r="ALW7" s="104"/>
      <c r="ALX7" s="104"/>
      <c r="ALY7" s="104"/>
      <c r="ALZ7" s="104"/>
      <c r="AMA7" s="104"/>
      <c r="AMB7" s="104"/>
      <c r="AMC7" s="104"/>
      <c r="AMD7" s="104"/>
      <c r="AME7" s="104"/>
      <c r="AMF7" s="104"/>
      <c r="AMG7" s="104"/>
      <c r="AMH7" s="104"/>
      <c r="AMI7" s="104"/>
      <c r="AMJ7" s="104"/>
    </row>
    <row r="8" spans="1:1024" x14ac:dyDescent="0.2">
      <c r="A8" s="104"/>
      <c r="B8" s="104"/>
      <c r="C8" s="104"/>
      <c r="D8" s="104"/>
      <c r="E8" s="111"/>
      <c r="F8" s="112"/>
      <c r="G8" s="104"/>
      <c r="H8" s="104"/>
      <c r="I8" s="104"/>
      <c r="J8" s="104"/>
      <c r="K8" s="112"/>
      <c r="L8" s="112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  <c r="IW8" s="104"/>
      <c r="IX8" s="104"/>
      <c r="IY8" s="104"/>
      <c r="IZ8" s="104"/>
      <c r="JA8" s="104"/>
      <c r="JB8" s="104"/>
      <c r="JC8" s="104"/>
      <c r="JD8" s="104"/>
      <c r="JE8" s="104"/>
      <c r="JF8" s="104"/>
      <c r="JG8" s="104"/>
      <c r="JH8" s="104"/>
      <c r="JI8" s="104"/>
      <c r="JJ8" s="104"/>
      <c r="JK8" s="104"/>
      <c r="JL8" s="104"/>
      <c r="JM8" s="104"/>
      <c r="JN8" s="104"/>
      <c r="JO8" s="104"/>
      <c r="JP8" s="104"/>
      <c r="JQ8" s="104"/>
      <c r="JR8" s="104"/>
      <c r="JS8" s="104"/>
      <c r="JT8" s="104"/>
      <c r="JU8" s="104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04"/>
      <c r="KI8" s="104"/>
      <c r="KJ8" s="104"/>
      <c r="KK8" s="104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  <c r="KX8" s="104"/>
      <c r="KY8" s="104"/>
      <c r="KZ8" s="104"/>
      <c r="LA8" s="104"/>
      <c r="LB8" s="104"/>
      <c r="LC8" s="104"/>
      <c r="LD8" s="104"/>
      <c r="LE8" s="104"/>
      <c r="LF8" s="104"/>
      <c r="LG8" s="104"/>
      <c r="LH8" s="104"/>
      <c r="LI8" s="104"/>
      <c r="LJ8" s="104"/>
      <c r="LK8" s="104"/>
      <c r="LL8" s="104"/>
      <c r="LM8" s="104"/>
      <c r="LN8" s="104"/>
      <c r="LO8" s="104"/>
      <c r="LP8" s="104"/>
      <c r="LQ8" s="104"/>
      <c r="LR8" s="104"/>
      <c r="LS8" s="104"/>
      <c r="LT8" s="104"/>
      <c r="LU8" s="104"/>
      <c r="LV8" s="104"/>
      <c r="LW8" s="104"/>
      <c r="LX8" s="104"/>
      <c r="LY8" s="104"/>
      <c r="LZ8" s="104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04"/>
      <c r="OS8" s="104"/>
      <c r="OT8" s="104"/>
      <c r="OU8" s="104"/>
      <c r="OV8" s="104"/>
      <c r="OW8" s="104"/>
      <c r="OX8" s="104"/>
      <c r="OY8" s="104"/>
      <c r="OZ8" s="104"/>
      <c r="PA8" s="104"/>
      <c r="PB8" s="104"/>
      <c r="PC8" s="104"/>
      <c r="PD8" s="104"/>
      <c r="PE8" s="104"/>
      <c r="PF8" s="104"/>
      <c r="PG8" s="104"/>
      <c r="PH8" s="104"/>
      <c r="PI8" s="104"/>
      <c r="PJ8" s="104"/>
      <c r="PK8" s="104"/>
      <c r="PL8" s="104"/>
      <c r="PM8" s="104"/>
      <c r="PN8" s="104"/>
      <c r="PO8" s="104"/>
      <c r="PP8" s="104"/>
      <c r="PQ8" s="104"/>
      <c r="PR8" s="104"/>
      <c r="PS8" s="104"/>
      <c r="PT8" s="104"/>
      <c r="PU8" s="104"/>
      <c r="PV8" s="104"/>
      <c r="PW8" s="104"/>
      <c r="PX8" s="104"/>
      <c r="PY8" s="104"/>
      <c r="PZ8" s="104"/>
      <c r="QA8" s="104"/>
      <c r="QB8" s="104"/>
      <c r="QC8" s="104"/>
      <c r="QD8" s="104"/>
      <c r="QE8" s="104"/>
      <c r="QF8" s="104"/>
      <c r="QG8" s="104"/>
      <c r="QH8" s="104"/>
      <c r="QI8" s="104"/>
      <c r="QJ8" s="104"/>
      <c r="QK8" s="104"/>
      <c r="QL8" s="104"/>
      <c r="QM8" s="104"/>
      <c r="QN8" s="104"/>
      <c r="QO8" s="104"/>
      <c r="QP8" s="104"/>
      <c r="QQ8" s="104"/>
      <c r="QR8" s="104"/>
      <c r="QS8" s="104"/>
      <c r="QT8" s="104"/>
      <c r="QU8" s="104"/>
      <c r="QV8" s="104"/>
      <c r="QW8" s="104"/>
      <c r="QX8" s="104"/>
      <c r="QY8" s="104"/>
      <c r="QZ8" s="104"/>
      <c r="RA8" s="104"/>
      <c r="RB8" s="104"/>
      <c r="RC8" s="104"/>
      <c r="RD8" s="104"/>
      <c r="RE8" s="104"/>
      <c r="RF8" s="104"/>
      <c r="RG8" s="104"/>
      <c r="RH8" s="104"/>
      <c r="RI8" s="104"/>
      <c r="RJ8" s="104"/>
      <c r="RK8" s="104"/>
      <c r="RL8" s="104"/>
      <c r="RM8" s="104"/>
      <c r="RN8" s="104"/>
      <c r="RO8" s="104"/>
      <c r="RP8" s="104"/>
      <c r="RQ8" s="104"/>
      <c r="RR8" s="104"/>
      <c r="RS8" s="104"/>
      <c r="RT8" s="104"/>
      <c r="RU8" s="104"/>
      <c r="RV8" s="104"/>
      <c r="RW8" s="104"/>
      <c r="RX8" s="104"/>
      <c r="RY8" s="104"/>
      <c r="RZ8" s="104"/>
      <c r="SA8" s="104"/>
      <c r="SB8" s="104"/>
      <c r="SC8" s="104"/>
      <c r="SD8" s="104"/>
      <c r="SE8" s="104"/>
      <c r="SF8" s="104"/>
      <c r="SG8" s="104"/>
      <c r="SH8" s="104"/>
      <c r="SI8" s="104"/>
      <c r="SJ8" s="104"/>
      <c r="SK8" s="104"/>
      <c r="SL8" s="104"/>
      <c r="SM8" s="104"/>
      <c r="SN8" s="104"/>
      <c r="SO8" s="104"/>
      <c r="SP8" s="104"/>
      <c r="SQ8" s="104"/>
      <c r="SR8" s="104"/>
      <c r="SS8" s="104"/>
      <c r="ST8" s="104"/>
      <c r="SU8" s="104"/>
      <c r="SV8" s="104"/>
      <c r="SW8" s="104"/>
      <c r="SX8" s="104"/>
      <c r="SY8" s="104"/>
      <c r="SZ8" s="104"/>
      <c r="TA8" s="104"/>
      <c r="TB8" s="104"/>
      <c r="TC8" s="104"/>
      <c r="TD8" s="104"/>
      <c r="TE8" s="104"/>
      <c r="TF8" s="104"/>
      <c r="TG8" s="104"/>
      <c r="TH8" s="104"/>
      <c r="TI8" s="104"/>
      <c r="TJ8" s="104"/>
      <c r="TK8" s="104"/>
      <c r="TL8" s="104"/>
      <c r="TM8" s="104"/>
      <c r="TN8" s="104"/>
      <c r="TO8" s="104"/>
      <c r="TP8" s="104"/>
      <c r="TQ8" s="104"/>
      <c r="TR8" s="104"/>
      <c r="TS8" s="104"/>
      <c r="TT8" s="104"/>
      <c r="TU8" s="104"/>
      <c r="TV8" s="104"/>
      <c r="TW8" s="104"/>
      <c r="TX8" s="104"/>
      <c r="TY8" s="104"/>
      <c r="TZ8" s="104"/>
      <c r="UA8" s="104"/>
      <c r="UB8" s="104"/>
      <c r="UC8" s="104"/>
      <c r="UD8" s="104"/>
      <c r="UE8" s="104"/>
      <c r="UF8" s="104"/>
      <c r="UG8" s="104"/>
      <c r="UH8" s="104"/>
      <c r="UI8" s="104"/>
      <c r="UJ8" s="104"/>
      <c r="UK8" s="104"/>
      <c r="UL8" s="104"/>
      <c r="UM8" s="104"/>
      <c r="UN8" s="104"/>
      <c r="UO8" s="104"/>
      <c r="UP8" s="104"/>
      <c r="UQ8" s="104"/>
      <c r="UR8" s="104"/>
      <c r="US8" s="104"/>
      <c r="UT8" s="104"/>
      <c r="UU8" s="104"/>
      <c r="UV8" s="104"/>
      <c r="UW8" s="104"/>
      <c r="UX8" s="104"/>
      <c r="UY8" s="104"/>
      <c r="UZ8" s="104"/>
      <c r="VA8" s="104"/>
      <c r="VB8" s="104"/>
      <c r="VC8" s="104"/>
      <c r="VD8" s="104"/>
      <c r="VE8" s="104"/>
      <c r="VF8" s="104"/>
      <c r="VG8" s="104"/>
      <c r="VH8" s="104"/>
      <c r="VI8" s="104"/>
      <c r="VJ8" s="104"/>
      <c r="VK8" s="104"/>
      <c r="VL8" s="104"/>
      <c r="VM8" s="104"/>
      <c r="VN8" s="104"/>
      <c r="VO8" s="104"/>
      <c r="VP8" s="104"/>
      <c r="VQ8" s="104"/>
      <c r="VR8" s="104"/>
      <c r="VS8" s="104"/>
      <c r="VT8" s="104"/>
      <c r="VU8" s="104"/>
      <c r="VV8" s="104"/>
      <c r="VW8" s="104"/>
      <c r="VX8" s="104"/>
      <c r="VY8" s="104"/>
      <c r="VZ8" s="104"/>
      <c r="WA8" s="104"/>
      <c r="WB8" s="104"/>
      <c r="WC8" s="104"/>
      <c r="WD8" s="104"/>
      <c r="WE8" s="104"/>
      <c r="WF8" s="104"/>
      <c r="WG8" s="104"/>
      <c r="WH8" s="104"/>
      <c r="WI8" s="104"/>
      <c r="WJ8" s="104"/>
      <c r="WK8" s="104"/>
      <c r="WL8" s="104"/>
      <c r="WM8" s="104"/>
      <c r="WN8" s="104"/>
      <c r="WO8" s="104"/>
      <c r="WP8" s="104"/>
      <c r="WQ8" s="104"/>
      <c r="WR8" s="104"/>
      <c r="WS8" s="104"/>
      <c r="WT8" s="104"/>
      <c r="WU8" s="104"/>
      <c r="WV8" s="104"/>
      <c r="WW8" s="104"/>
      <c r="WX8" s="104"/>
      <c r="WY8" s="104"/>
      <c r="WZ8" s="104"/>
      <c r="XA8" s="104"/>
      <c r="XB8" s="104"/>
      <c r="XC8" s="104"/>
      <c r="XD8" s="104"/>
      <c r="XE8" s="104"/>
      <c r="XF8" s="104"/>
      <c r="XG8" s="104"/>
      <c r="XH8" s="104"/>
      <c r="XI8" s="104"/>
      <c r="XJ8" s="104"/>
      <c r="XK8" s="104"/>
      <c r="XL8" s="104"/>
      <c r="XM8" s="104"/>
      <c r="XN8" s="104"/>
      <c r="XO8" s="104"/>
      <c r="XP8" s="104"/>
      <c r="XQ8" s="104"/>
      <c r="XR8" s="104"/>
      <c r="XS8" s="104"/>
      <c r="XT8" s="104"/>
      <c r="XU8" s="104"/>
      <c r="XV8" s="104"/>
      <c r="XW8" s="104"/>
      <c r="XX8" s="104"/>
      <c r="XY8" s="104"/>
      <c r="XZ8" s="104"/>
      <c r="YA8" s="104"/>
      <c r="YB8" s="104"/>
      <c r="YC8" s="104"/>
      <c r="YD8" s="104"/>
      <c r="YE8" s="104"/>
      <c r="YF8" s="104"/>
      <c r="YG8" s="104"/>
      <c r="YH8" s="104"/>
      <c r="YI8" s="104"/>
      <c r="YJ8" s="104"/>
      <c r="YK8" s="104"/>
      <c r="YL8" s="104"/>
      <c r="YM8" s="104"/>
      <c r="YN8" s="104"/>
      <c r="YO8" s="104"/>
      <c r="YP8" s="104"/>
      <c r="YQ8" s="104"/>
      <c r="YR8" s="104"/>
      <c r="YS8" s="104"/>
      <c r="YT8" s="104"/>
      <c r="YU8" s="104"/>
      <c r="YV8" s="104"/>
      <c r="YW8" s="104"/>
      <c r="YX8" s="104"/>
      <c r="YY8" s="104"/>
      <c r="YZ8" s="104"/>
      <c r="ZA8" s="104"/>
      <c r="ZB8" s="104"/>
      <c r="ZC8" s="104"/>
      <c r="ZD8" s="104"/>
      <c r="ZE8" s="104"/>
      <c r="ZF8" s="104"/>
      <c r="ZG8" s="104"/>
      <c r="ZH8" s="104"/>
      <c r="ZI8" s="104"/>
      <c r="ZJ8" s="104"/>
      <c r="ZK8" s="104"/>
      <c r="ZL8" s="104"/>
      <c r="ZM8" s="104"/>
      <c r="ZN8" s="104"/>
      <c r="ZO8" s="104"/>
      <c r="ZP8" s="104"/>
      <c r="ZQ8" s="104"/>
      <c r="ZR8" s="104"/>
      <c r="ZS8" s="104"/>
      <c r="ZT8" s="104"/>
      <c r="ZU8" s="104"/>
      <c r="ZV8" s="104"/>
      <c r="ZW8" s="104"/>
      <c r="ZX8" s="104"/>
      <c r="ZY8" s="104"/>
      <c r="ZZ8" s="104"/>
      <c r="AAA8" s="104"/>
      <c r="AAB8" s="104"/>
      <c r="AAC8" s="104"/>
      <c r="AAD8" s="104"/>
      <c r="AAE8" s="104"/>
      <c r="AAF8" s="104"/>
      <c r="AAG8" s="104"/>
      <c r="AAH8" s="104"/>
      <c r="AAI8" s="104"/>
      <c r="AAJ8" s="104"/>
      <c r="AAK8" s="104"/>
      <c r="AAL8" s="104"/>
      <c r="AAM8" s="104"/>
      <c r="AAN8" s="104"/>
      <c r="AAO8" s="104"/>
      <c r="AAP8" s="104"/>
      <c r="AAQ8" s="104"/>
      <c r="AAR8" s="104"/>
      <c r="AAS8" s="104"/>
      <c r="AAT8" s="104"/>
      <c r="AAU8" s="104"/>
      <c r="AAV8" s="104"/>
      <c r="AAW8" s="104"/>
      <c r="AAX8" s="104"/>
      <c r="AAY8" s="104"/>
      <c r="AAZ8" s="104"/>
      <c r="ABA8" s="104"/>
      <c r="ABB8" s="104"/>
      <c r="ABC8" s="104"/>
      <c r="ABD8" s="104"/>
      <c r="ABE8" s="104"/>
      <c r="ABF8" s="104"/>
      <c r="ABG8" s="104"/>
      <c r="ABH8" s="104"/>
      <c r="ABI8" s="104"/>
      <c r="ABJ8" s="104"/>
      <c r="ABK8" s="104"/>
      <c r="ABL8" s="104"/>
      <c r="ABM8" s="104"/>
      <c r="ABN8" s="104"/>
      <c r="ABO8" s="104"/>
      <c r="ABP8" s="104"/>
      <c r="ABQ8" s="104"/>
      <c r="ABR8" s="104"/>
      <c r="ABS8" s="104"/>
      <c r="ABT8" s="104"/>
      <c r="ABU8" s="104"/>
      <c r="ABV8" s="104"/>
      <c r="ABW8" s="104"/>
      <c r="ABX8" s="104"/>
      <c r="ABY8" s="104"/>
      <c r="ABZ8" s="104"/>
      <c r="ACA8" s="104"/>
      <c r="ACB8" s="104"/>
      <c r="ACC8" s="104"/>
      <c r="ACD8" s="104"/>
      <c r="ACE8" s="104"/>
      <c r="ACF8" s="104"/>
      <c r="ACG8" s="104"/>
      <c r="ACH8" s="104"/>
      <c r="ACI8" s="104"/>
      <c r="ACJ8" s="104"/>
      <c r="ACK8" s="104"/>
      <c r="ACL8" s="104"/>
      <c r="ACM8" s="104"/>
      <c r="ACN8" s="104"/>
      <c r="ACO8" s="104"/>
      <c r="ACP8" s="104"/>
      <c r="ACQ8" s="104"/>
      <c r="ACR8" s="104"/>
      <c r="ACS8" s="104"/>
      <c r="ACT8" s="104"/>
      <c r="ACU8" s="104"/>
      <c r="ACV8" s="104"/>
      <c r="ACW8" s="104"/>
      <c r="ACX8" s="104"/>
      <c r="ACY8" s="104"/>
      <c r="ACZ8" s="104"/>
      <c r="ADA8" s="104"/>
      <c r="ADB8" s="104"/>
      <c r="ADC8" s="104"/>
      <c r="ADD8" s="104"/>
      <c r="ADE8" s="104"/>
      <c r="ADF8" s="104"/>
      <c r="ADG8" s="104"/>
      <c r="ADH8" s="104"/>
      <c r="ADI8" s="104"/>
      <c r="ADJ8" s="104"/>
      <c r="ADK8" s="104"/>
      <c r="ADL8" s="104"/>
      <c r="ADM8" s="104"/>
      <c r="ADN8" s="104"/>
      <c r="ADO8" s="104"/>
      <c r="ADP8" s="104"/>
      <c r="ADQ8" s="104"/>
      <c r="ADR8" s="104"/>
      <c r="ADS8" s="104"/>
      <c r="ADT8" s="104"/>
      <c r="ADU8" s="104"/>
      <c r="ADV8" s="104"/>
      <c r="ADW8" s="104"/>
      <c r="ADX8" s="104"/>
      <c r="ADY8" s="104"/>
      <c r="ADZ8" s="104"/>
      <c r="AEA8" s="104"/>
      <c r="AEB8" s="104"/>
      <c r="AEC8" s="104"/>
      <c r="AED8" s="104"/>
      <c r="AEE8" s="104"/>
      <c r="AEF8" s="104"/>
      <c r="AEG8" s="104"/>
      <c r="AEH8" s="104"/>
      <c r="AEI8" s="104"/>
      <c r="AEJ8" s="104"/>
      <c r="AEK8" s="104"/>
      <c r="AEL8" s="104"/>
      <c r="AEM8" s="104"/>
      <c r="AEN8" s="104"/>
      <c r="AEO8" s="104"/>
      <c r="AEP8" s="104"/>
      <c r="AEQ8" s="104"/>
      <c r="AER8" s="104"/>
      <c r="AES8" s="104"/>
      <c r="AET8" s="104"/>
      <c r="AEU8" s="104"/>
      <c r="AEV8" s="104"/>
      <c r="AEW8" s="104"/>
      <c r="AEX8" s="104"/>
      <c r="AEY8" s="104"/>
      <c r="AEZ8" s="104"/>
      <c r="AFA8" s="104"/>
      <c r="AFB8" s="104"/>
      <c r="AFC8" s="104"/>
      <c r="AFD8" s="104"/>
      <c r="AFE8" s="104"/>
      <c r="AFF8" s="104"/>
      <c r="AFG8" s="104"/>
      <c r="AFH8" s="104"/>
      <c r="AFI8" s="104"/>
      <c r="AFJ8" s="104"/>
      <c r="AFK8" s="104"/>
      <c r="AFL8" s="104"/>
      <c r="AFM8" s="104"/>
      <c r="AFN8" s="104"/>
      <c r="AFO8" s="104"/>
      <c r="AFP8" s="104"/>
      <c r="AFQ8" s="104"/>
      <c r="AFR8" s="104"/>
      <c r="AFS8" s="104"/>
      <c r="AFT8" s="104"/>
      <c r="AFU8" s="104"/>
      <c r="AFV8" s="104"/>
      <c r="AFW8" s="104"/>
      <c r="AFX8" s="104"/>
      <c r="AFY8" s="104"/>
      <c r="AFZ8" s="104"/>
      <c r="AGA8" s="104"/>
      <c r="AGB8" s="104"/>
      <c r="AGC8" s="104"/>
      <c r="AGD8" s="104"/>
      <c r="AGE8" s="104"/>
      <c r="AGF8" s="104"/>
      <c r="AGG8" s="104"/>
      <c r="AGH8" s="104"/>
      <c r="AGI8" s="104"/>
      <c r="AGJ8" s="104"/>
      <c r="AGK8" s="104"/>
      <c r="AGL8" s="104"/>
      <c r="AGM8" s="104"/>
      <c r="AGN8" s="104"/>
      <c r="AGO8" s="104"/>
      <c r="AGP8" s="104"/>
      <c r="AGQ8" s="104"/>
      <c r="AGR8" s="104"/>
      <c r="AGS8" s="104"/>
      <c r="AGT8" s="104"/>
      <c r="AGU8" s="104"/>
      <c r="AGV8" s="104"/>
      <c r="AGW8" s="104"/>
      <c r="AGX8" s="104"/>
      <c r="AGY8" s="104"/>
      <c r="AGZ8" s="104"/>
      <c r="AHA8" s="104"/>
      <c r="AHB8" s="104"/>
      <c r="AHC8" s="104"/>
      <c r="AHD8" s="104"/>
      <c r="AHE8" s="104"/>
      <c r="AHF8" s="104"/>
      <c r="AHG8" s="104"/>
      <c r="AHH8" s="104"/>
      <c r="AHI8" s="104"/>
      <c r="AHJ8" s="104"/>
      <c r="AHK8" s="104"/>
      <c r="AHL8" s="104"/>
      <c r="AHM8" s="104"/>
      <c r="AHN8" s="104"/>
      <c r="AHO8" s="104"/>
      <c r="AHP8" s="104"/>
      <c r="AHQ8" s="104"/>
      <c r="AHR8" s="104"/>
      <c r="AHS8" s="104"/>
      <c r="AHT8" s="104"/>
      <c r="AHU8" s="104"/>
      <c r="AHV8" s="104"/>
      <c r="AHW8" s="104"/>
      <c r="AHX8" s="104"/>
      <c r="AHY8" s="104"/>
      <c r="AHZ8" s="104"/>
      <c r="AIA8" s="104"/>
      <c r="AIB8" s="104"/>
      <c r="AIC8" s="104"/>
      <c r="AID8" s="104"/>
      <c r="AIE8" s="104"/>
      <c r="AIF8" s="104"/>
      <c r="AIG8" s="104"/>
      <c r="AIH8" s="104"/>
      <c r="AII8" s="104"/>
      <c r="AIJ8" s="104"/>
      <c r="AIK8" s="104"/>
      <c r="AIL8" s="104"/>
      <c r="AIM8" s="104"/>
      <c r="AIN8" s="104"/>
      <c r="AIO8" s="104"/>
      <c r="AIP8" s="104"/>
      <c r="AIQ8" s="104"/>
      <c r="AIR8" s="104"/>
      <c r="AIS8" s="104"/>
      <c r="AIT8" s="104"/>
      <c r="AIU8" s="104"/>
      <c r="AIV8" s="104"/>
      <c r="AIW8" s="104"/>
      <c r="AIX8" s="104"/>
      <c r="AIY8" s="104"/>
      <c r="AIZ8" s="104"/>
      <c r="AJA8" s="104"/>
      <c r="AJB8" s="104"/>
      <c r="AJC8" s="104"/>
      <c r="AJD8" s="104"/>
      <c r="AJE8" s="104"/>
      <c r="AJF8" s="104"/>
      <c r="AJG8" s="104"/>
      <c r="AJH8" s="104"/>
      <c r="AJI8" s="104"/>
      <c r="AJJ8" s="104"/>
      <c r="AJK8" s="104"/>
      <c r="AJL8" s="104"/>
      <c r="AJM8" s="104"/>
      <c r="AJN8" s="104"/>
      <c r="AJO8" s="104"/>
      <c r="AJP8" s="104"/>
      <c r="AJQ8" s="104"/>
      <c r="AJR8" s="104"/>
      <c r="AJS8" s="104"/>
      <c r="AJT8" s="104"/>
      <c r="AJU8" s="104"/>
      <c r="AJV8" s="104"/>
      <c r="AJW8" s="104"/>
      <c r="AJX8" s="104"/>
      <c r="AJY8" s="104"/>
      <c r="AJZ8" s="104"/>
      <c r="AKA8" s="104"/>
      <c r="AKB8" s="104"/>
      <c r="AKC8" s="104"/>
      <c r="AKD8" s="104"/>
      <c r="AKE8" s="104"/>
      <c r="AKF8" s="104"/>
      <c r="AKG8" s="104"/>
      <c r="AKH8" s="104"/>
      <c r="AKI8" s="104"/>
      <c r="AKJ8" s="104"/>
      <c r="AKK8" s="104"/>
      <c r="AKL8" s="104"/>
      <c r="AKM8" s="104"/>
      <c r="AKN8" s="104"/>
      <c r="AKO8" s="104"/>
      <c r="AKP8" s="104"/>
      <c r="AKQ8" s="104"/>
      <c r="AKR8" s="104"/>
      <c r="AKS8" s="104"/>
      <c r="AKT8" s="104"/>
      <c r="AKU8" s="104"/>
      <c r="AKV8" s="104"/>
      <c r="AKW8" s="104"/>
      <c r="AKX8" s="104"/>
      <c r="AKY8" s="104"/>
      <c r="AKZ8" s="104"/>
      <c r="ALA8" s="104"/>
      <c r="ALB8" s="104"/>
      <c r="ALC8" s="104"/>
      <c r="ALD8" s="104"/>
      <c r="ALE8" s="104"/>
      <c r="ALF8" s="104"/>
      <c r="ALG8" s="104"/>
      <c r="ALH8" s="104"/>
      <c r="ALI8" s="104"/>
      <c r="ALJ8" s="104"/>
      <c r="ALK8" s="104"/>
      <c r="ALL8" s="104"/>
      <c r="ALM8" s="104"/>
      <c r="ALN8" s="104"/>
      <c r="ALO8" s="104"/>
      <c r="ALP8" s="104"/>
      <c r="ALQ8" s="104"/>
      <c r="ALR8" s="104"/>
      <c r="ALS8" s="104"/>
      <c r="ALT8" s="104"/>
      <c r="ALU8" s="104"/>
      <c r="ALV8" s="104"/>
      <c r="ALW8" s="104"/>
      <c r="ALX8" s="104"/>
      <c r="ALY8" s="104"/>
      <c r="ALZ8" s="104"/>
      <c r="AMA8" s="104"/>
      <c r="AMB8" s="104"/>
      <c r="AMC8" s="104"/>
      <c r="AMD8" s="104"/>
      <c r="AME8" s="104"/>
      <c r="AMF8" s="104"/>
      <c r="AMG8" s="104"/>
      <c r="AMH8" s="104"/>
      <c r="AMI8" s="104"/>
      <c r="AMJ8" s="104"/>
    </row>
    <row r="9" spans="1:1024" ht="15" customHeight="1" x14ac:dyDescent="0.2">
      <c r="A9" s="200" t="s">
        <v>2</v>
      </c>
      <c r="B9" s="200"/>
      <c r="C9" s="200"/>
      <c r="D9" s="200"/>
      <c r="E9" s="113">
        <v>2018</v>
      </c>
      <c r="F9" s="114">
        <v>2017</v>
      </c>
      <c r="G9" s="200" t="s">
        <v>3</v>
      </c>
      <c r="H9" s="200"/>
      <c r="I9" s="200"/>
      <c r="J9" s="200"/>
      <c r="K9" s="115">
        <v>2018</v>
      </c>
      <c r="L9" s="114">
        <v>2017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  <c r="IW9" s="104"/>
      <c r="IX9" s="104"/>
      <c r="IY9" s="104"/>
      <c r="IZ9" s="104"/>
      <c r="JA9" s="104"/>
      <c r="JB9" s="104"/>
      <c r="JC9" s="104"/>
      <c r="JD9" s="104"/>
      <c r="JE9" s="104"/>
      <c r="JF9" s="104"/>
      <c r="JG9" s="104"/>
      <c r="JH9" s="104"/>
      <c r="JI9" s="104"/>
      <c r="JJ9" s="104"/>
      <c r="JK9" s="104"/>
      <c r="JL9" s="104"/>
      <c r="JM9" s="104"/>
      <c r="JN9" s="104"/>
      <c r="JO9" s="104"/>
      <c r="JP9" s="104"/>
      <c r="JQ9" s="104"/>
      <c r="JR9" s="104"/>
      <c r="JS9" s="104"/>
      <c r="JT9" s="104"/>
      <c r="JU9" s="104"/>
      <c r="JV9" s="104"/>
      <c r="JW9" s="104"/>
      <c r="JX9" s="104"/>
      <c r="JY9" s="104"/>
      <c r="JZ9" s="104"/>
      <c r="KA9" s="104"/>
      <c r="KB9" s="104"/>
      <c r="KC9" s="104"/>
      <c r="KD9" s="104"/>
      <c r="KE9" s="104"/>
      <c r="KF9" s="104"/>
      <c r="KG9" s="104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4"/>
      <c r="LD9" s="104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04"/>
      <c r="OS9" s="104"/>
      <c r="OT9" s="104"/>
      <c r="OU9" s="104"/>
      <c r="OV9" s="104"/>
      <c r="OW9" s="104"/>
      <c r="OX9" s="104"/>
      <c r="OY9" s="104"/>
      <c r="OZ9" s="104"/>
      <c r="PA9" s="104"/>
      <c r="PB9" s="104"/>
      <c r="PC9" s="104"/>
      <c r="PD9" s="104"/>
      <c r="PE9" s="104"/>
      <c r="PF9" s="104"/>
      <c r="PG9" s="104"/>
      <c r="PH9" s="104"/>
      <c r="PI9" s="104"/>
      <c r="PJ9" s="104"/>
      <c r="PK9" s="104"/>
      <c r="PL9" s="104"/>
      <c r="PM9" s="104"/>
      <c r="PN9" s="104"/>
      <c r="PO9" s="104"/>
      <c r="PP9" s="104"/>
      <c r="PQ9" s="104"/>
      <c r="PR9" s="104"/>
      <c r="PS9" s="104"/>
      <c r="PT9" s="104"/>
      <c r="PU9" s="104"/>
      <c r="PV9" s="104"/>
      <c r="PW9" s="104"/>
      <c r="PX9" s="104"/>
      <c r="PY9" s="104"/>
      <c r="PZ9" s="104"/>
      <c r="QA9" s="104"/>
      <c r="QB9" s="104"/>
      <c r="QC9" s="104"/>
      <c r="QD9" s="104"/>
      <c r="QE9" s="104"/>
      <c r="QF9" s="104"/>
      <c r="QG9" s="104"/>
      <c r="QH9" s="104"/>
      <c r="QI9" s="104"/>
      <c r="QJ9" s="104"/>
      <c r="QK9" s="104"/>
      <c r="QL9" s="104"/>
      <c r="QM9" s="104"/>
      <c r="QN9" s="104"/>
      <c r="QO9" s="104"/>
      <c r="QP9" s="104"/>
      <c r="QQ9" s="104"/>
      <c r="QR9" s="104"/>
      <c r="QS9" s="104"/>
      <c r="QT9" s="104"/>
      <c r="QU9" s="104"/>
      <c r="QV9" s="104"/>
      <c r="QW9" s="104"/>
      <c r="QX9" s="104"/>
      <c r="QY9" s="104"/>
      <c r="QZ9" s="104"/>
      <c r="RA9" s="104"/>
      <c r="RB9" s="104"/>
      <c r="RC9" s="104"/>
      <c r="RD9" s="104"/>
      <c r="RE9" s="104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104"/>
      <c r="RQ9" s="104"/>
      <c r="RR9" s="104"/>
      <c r="RS9" s="104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104"/>
      <c r="SE9" s="104"/>
      <c r="SF9" s="104"/>
      <c r="SG9" s="104"/>
      <c r="SH9" s="104"/>
      <c r="SI9" s="104"/>
      <c r="SJ9" s="104"/>
      <c r="SK9" s="104"/>
      <c r="SL9" s="104"/>
      <c r="SM9" s="104"/>
      <c r="SN9" s="104"/>
      <c r="SO9" s="104"/>
      <c r="SP9" s="104"/>
      <c r="SQ9" s="104"/>
      <c r="SR9" s="104"/>
      <c r="SS9" s="104"/>
      <c r="ST9" s="104"/>
      <c r="SU9" s="104"/>
      <c r="SV9" s="104"/>
      <c r="SW9" s="104"/>
      <c r="SX9" s="104"/>
      <c r="SY9" s="104"/>
      <c r="SZ9" s="104"/>
      <c r="TA9" s="104"/>
      <c r="TB9" s="104"/>
      <c r="TC9" s="104"/>
      <c r="TD9" s="104"/>
      <c r="TE9" s="104"/>
      <c r="TF9" s="104"/>
      <c r="TG9" s="104"/>
      <c r="TH9" s="104"/>
      <c r="TI9" s="104"/>
      <c r="TJ9" s="104"/>
      <c r="TK9" s="104"/>
      <c r="TL9" s="104"/>
      <c r="TM9" s="104"/>
      <c r="TN9" s="104"/>
      <c r="TO9" s="104"/>
      <c r="TP9" s="104"/>
      <c r="TQ9" s="104"/>
      <c r="TR9" s="104"/>
      <c r="TS9" s="104"/>
      <c r="TT9" s="104"/>
      <c r="TU9" s="104"/>
      <c r="TV9" s="104"/>
      <c r="TW9" s="104"/>
      <c r="TX9" s="104"/>
      <c r="TY9" s="104"/>
      <c r="TZ9" s="104"/>
      <c r="UA9" s="104"/>
      <c r="UB9" s="104"/>
      <c r="UC9" s="104"/>
      <c r="UD9" s="104"/>
      <c r="UE9" s="104"/>
      <c r="UF9" s="104"/>
      <c r="UG9" s="104"/>
      <c r="UH9" s="104"/>
      <c r="UI9" s="104"/>
      <c r="UJ9" s="104"/>
      <c r="UK9" s="104"/>
      <c r="UL9" s="104"/>
      <c r="UM9" s="104"/>
      <c r="UN9" s="104"/>
      <c r="UO9" s="104"/>
      <c r="UP9" s="104"/>
      <c r="UQ9" s="104"/>
      <c r="UR9" s="104"/>
      <c r="US9" s="104"/>
      <c r="UT9" s="104"/>
      <c r="UU9" s="104"/>
      <c r="UV9" s="104"/>
      <c r="UW9" s="104"/>
      <c r="UX9" s="104"/>
      <c r="UY9" s="104"/>
      <c r="UZ9" s="104"/>
      <c r="VA9" s="104"/>
      <c r="VB9" s="104"/>
      <c r="VC9" s="104"/>
      <c r="VD9" s="104"/>
      <c r="VE9" s="104"/>
      <c r="VF9" s="104"/>
      <c r="VG9" s="104"/>
      <c r="VH9" s="104"/>
      <c r="VI9" s="104"/>
      <c r="VJ9" s="104"/>
      <c r="VK9" s="104"/>
      <c r="VL9" s="104"/>
      <c r="VM9" s="104"/>
      <c r="VN9" s="104"/>
      <c r="VO9" s="104"/>
      <c r="VP9" s="104"/>
      <c r="VQ9" s="104"/>
      <c r="VR9" s="104"/>
      <c r="VS9" s="104"/>
      <c r="VT9" s="104"/>
      <c r="VU9" s="104"/>
      <c r="VV9" s="104"/>
      <c r="VW9" s="104"/>
      <c r="VX9" s="104"/>
      <c r="VY9" s="104"/>
      <c r="VZ9" s="104"/>
      <c r="WA9" s="104"/>
      <c r="WB9" s="104"/>
      <c r="WC9" s="104"/>
      <c r="WD9" s="104"/>
      <c r="WE9" s="104"/>
      <c r="WF9" s="104"/>
      <c r="WG9" s="104"/>
      <c r="WH9" s="104"/>
      <c r="WI9" s="104"/>
      <c r="WJ9" s="104"/>
      <c r="WK9" s="104"/>
      <c r="WL9" s="104"/>
      <c r="WM9" s="104"/>
      <c r="WN9" s="104"/>
      <c r="WO9" s="104"/>
      <c r="WP9" s="104"/>
      <c r="WQ9" s="104"/>
      <c r="WR9" s="104"/>
      <c r="WS9" s="104"/>
      <c r="WT9" s="104"/>
      <c r="WU9" s="104"/>
      <c r="WV9" s="104"/>
      <c r="WW9" s="104"/>
      <c r="WX9" s="104"/>
      <c r="WY9" s="104"/>
      <c r="WZ9" s="104"/>
      <c r="XA9" s="104"/>
      <c r="XB9" s="104"/>
      <c r="XC9" s="104"/>
      <c r="XD9" s="104"/>
      <c r="XE9" s="104"/>
      <c r="XF9" s="104"/>
      <c r="XG9" s="104"/>
      <c r="XH9" s="104"/>
      <c r="XI9" s="104"/>
      <c r="XJ9" s="104"/>
      <c r="XK9" s="104"/>
      <c r="XL9" s="104"/>
      <c r="XM9" s="104"/>
      <c r="XN9" s="104"/>
      <c r="XO9" s="104"/>
      <c r="XP9" s="104"/>
      <c r="XQ9" s="104"/>
      <c r="XR9" s="104"/>
      <c r="XS9" s="104"/>
      <c r="XT9" s="104"/>
      <c r="XU9" s="104"/>
      <c r="XV9" s="104"/>
      <c r="XW9" s="104"/>
      <c r="XX9" s="104"/>
      <c r="XY9" s="104"/>
      <c r="XZ9" s="104"/>
      <c r="YA9" s="104"/>
      <c r="YB9" s="104"/>
      <c r="YC9" s="104"/>
      <c r="YD9" s="104"/>
      <c r="YE9" s="104"/>
      <c r="YF9" s="104"/>
      <c r="YG9" s="104"/>
      <c r="YH9" s="104"/>
      <c r="YI9" s="104"/>
      <c r="YJ9" s="104"/>
      <c r="YK9" s="104"/>
      <c r="YL9" s="104"/>
      <c r="YM9" s="104"/>
      <c r="YN9" s="104"/>
      <c r="YO9" s="104"/>
      <c r="YP9" s="104"/>
      <c r="YQ9" s="104"/>
      <c r="YR9" s="104"/>
      <c r="YS9" s="104"/>
      <c r="YT9" s="104"/>
      <c r="YU9" s="104"/>
      <c r="YV9" s="104"/>
      <c r="YW9" s="104"/>
      <c r="YX9" s="104"/>
      <c r="YY9" s="104"/>
      <c r="YZ9" s="104"/>
      <c r="ZA9" s="104"/>
      <c r="ZB9" s="104"/>
      <c r="ZC9" s="104"/>
      <c r="ZD9" s="104"/>
      <c r="ZE9" s="104"/>
      <c r="ZF9" s="104"/>
      <c r="ZG9" s="104"/>
      <c r="ZH9" s="104"/>
      <c r="ZI9" s="104"/>
      <c r="ZJ9" s="104"/>
      <c r="ZK9" s="104"/>
      <c r="ZL9" s="104"/>
      <c r="ZM9" s="104"/>
      <c r="ZN9" s="104"/>
      <c r="ZO9" s="104"/>
      <c r="ZP9" s="104"/>
      <c r="ZQ9" s="104"/>
      <c r="ZR9" s="104"/>
      <c r="ZS9" s="104"/>
      <c r="ZT9" s="104"/>
      <c r="ZU9" s="104"/>
      <c r="ZV9" s="104"/>
      <c r="ZW9" s="104"/>
      <c r="ZX9" s="104"/>
      <c r="ZY9" s="104"/>
      <c r="ZZ9" s="104"/>
      <c r="AAA9" s="104"/>
      <c r="AAB9" s="104"/>
      <c r="AAC9" s="104"/>
      <c r="AAD9" s="104"/>
      <c r="AAE9" s="104"/>
      <c r="AAF9" s="104"/>
      <c r="AAG9" s="104"/>
      <c r="AAH9" s="104"/>
      <c r="AAI9" s="104"/>
      <c r="AAJ9" s="104"/>
      <c r="AAK9" s="104"/>
      <c r="AAL9" s="104"/>
      <c r="AAM9" s="104"/>
      <c r="AAN9" s="104"/>
      <c r="AAO9" s="104"/>
      <c r="AAP9" s="104"/>
      <c r="AAQ9" s="104"/>
      <c r="AAR9" s="104"/>
      <c r="AAS9" s="104"/>
      <c r="AAT9" s="104"/>
      <c r="AAU9" s="104"/>
      <c r="AAV9" s="104"/>
      <c r="AAW9" s="104"/>
      <c r="AAX9" s="104"/>
      <c r="AAY9" s="104"/>
      <c r="AAZ9" s="104"/>
      <c r="ABA9" s="104"/>
      <c r="ABB9" s="104"/>
      <c r="ABC9" s="104"/>
      <c r="ABD9" s="104"/>
      <c r="ABE9" s="104"/>
      <c r="ABF9" s="104"/>
      <c r="ABG9" s="104"/>
      <c r="ABH9" s="104"/>
      <c r="ABI9" s="104"/>
      <c r="ABJ9" s="104"/>
      <c r="ABK9" s="104"/>
      <c r="ABL9" s="104"/>
      <c r="ABM9" s="104"/>
      <c r="ABN9" s="104"/>
      <c r="ABO9" s="104"/>
      <c r="ABP9" s="104"/>
      <c r="ABQ9" s="104"/>
      <c r="ABR9" s="104"/>
      <c r="ABS9" s="104"/>
      <c r="ABT9" s="104"/>
      <c r="ABU9" s="104"/>
      <c r="ABV9" s="104"/>
      <c r="ABW9" s="104"/>
      <c r="ABX9" s="104"/>
      <c r="ABY9" s="104"/>
      <c r="ABZ9" s="104"/>
      <c r="ACA9" s="104"/>
      <c r="ACB9" s="104"/>
      <c r="ACC9" s="104"/>
      <c r="ACD9" s="104"/>
      <c r="ACE9" s="104"/>
      <c r="ACF9" s="104"/>
      <c r="ACG9" s="104"/>
      <c r="ACH9" s="104"/>
      <c r="ACI9" s="104"/>
      <c r="ACJ9" s="104"/>
      <c r="ACK9" s="104"/>
      <c r="ACL9" s="104"/>
      <c r="ACM9" s="104"/>
      <c r="ACN9" s="104"/>
      <c r="ACO9" s="104"/>
      <c r="ACP9" s="104"/>
      <c r="ACQ9" s="104"/>
      <c r="ACR9" s="104"/>
      <c r="ACS9" s="104"/>
      <c r="ACT9" s="104"/>
      <c r="ACU9" s="104"/>
      <c r="ACV9" s="104"/>
      <c r="ACW9" s="104"/>
      <c r="ACX9" s="104"/>
      <c r="ACY9" s="104"/>
      <c r="ACZ9" s="104"/>
      <c r="ADA9" s="104"/>
      <c r="ADB9" s="104"/>
      <c r="ADC9" s="104"/>
      <c r="ADD9" s="104"/>
      <c r="ADE9" s="104"/>
      <c r="ADF9" s="104"/>
      <c r="ADG9" s="104"/>
      <c r="ADH9" s="104"/>
      <c r="ADI9" s="104"/>
      <c r="ADJ9" s="104"/>
      <c r="ADK9" s="104"/>
      <c r="ADL9" s="104"/>
      <c r="ADM9" s="104"/>
      <c r="ADN9" s="104"/>
      <c r="ADO9" s="104"/>
      <c r="ADP9" s="104"/>
      <c r="ADQ9" s="104"/>
      <c r="ADR9" s="104"/>
      <c r="ADS9" s="104"/>
      <c r="ADT9" s="104"/>
      <c r="ADU9" s="104"/>
      <c r="ADV9" s="104"/>
      <c r="ADW9" s="104"/>
      <c r="ADX9" s="104"/>
      <c r="ADY9" s="104"/>
      <c r="ADZ9" s="104"/>
      <c r="AEA9" s="104"/>
      <c r="AEB9" s="104"/>
      <c r="AEC9" s="104"/>
      <c r="AED9" s="104"/>
      <c r="AEE9" s="104"/>
      <c r="AEF9" s="104"/>
      <c r="AEG9" s="104"/>
      <c r="AEH9" s="104"/>
      <c r="AEI9" s="104"/>
      <c r="AEJ9" s="104"/>
      <c r="AEK9" s="104"/>
      <c r="AEL9" s="104"/>
      <c r="AEM9" s="104"/>
      <c r="AEN9" s="104"/>
      <c r="AEO9" s="104"/>
      <c r="AEP9" s="104"/>
      <c r="AEQ9" s="104"/>
      <c r="AER9" s="104"/>
      <c r="AES9" s="104"/>
      <c r="AET9" s="104"/>
      <c r="AEU9" s="104"/>
      <c r="AEV9" s="104"/>
      <c r="AEW9" s="104"/>
      <c r="AEX9" s="104"/>
      <c r="AEY9" s="104"/>
      <c r="AEZ9" s="104"/>
      <c r="AFA9" s="104"/>
      <c r="AFB9" s="104"/>
      <c r="AFC9" s="104"/>
      <c r="AFD9" s="104"/>
      <c r="AFE9" s="104"/>
      <c r="AFF9" s="104"/>
      <c r="AFG9" s="104"/>
      <c r="AFH9" s="104"/>
      <c r="AFI9" s="104"/>
      <c r="AFJ9" s="104"/>
      <c r="AFK9" s="104"/>
      <c r="AFL9" s="104"/>
      <c r="AFM9" s="104"/>
      <c r="AFN9" s="104"/>
      <c r="AFO9" s="104"/>
      <c r="AFP9" s="104"/>
      <c r="AFQ9" s="104"/>
      <c r="AFR9" s="104"/>
      <c r="AFS9" s="104"/>
      <c r="AFT9" s="104"/>
      <c r="AFU9" s="104"/>
      <c r="AFV9" s="104"/>
      <c r="AFW9" s="104"/>
      <c r="AFX9" s="104"/>
      <c r="AFY9" s="104"/>
      <c r="AFZ9" s="104"/>
      <c r="AGA9" s="104"/>
      <c r="AGB9" s="104"/>
      <c r="AGC9" s="104"/>
      <c r="AGD9" s="104"/>
      <c r="AGE9" s="104"/>
      <c r="AGF9" s="104"/>
      <c r="AGG9" s="104"/>
      <c r="AGH9" s="104"/>
      <c r="AGI9" s="104"/>
      <c r="AGJ9" s="104"/>
      <c r="AGK9" s="104"/>
      <c r="AGL9" s="104"/>
      <c r="AGM9" s="104"/>
      <c r="AGN9" s="104"/>
      <c r="AGO9" s="104"/>
      <c r="AGP9" s="104"/>
      <c r="AGQ9" s="104"/>
      <c r="AGR9" s="104"/>
      <c r="AGS9" s="104"/>
      <c r="AGT9" s="104"/>
      <c r="AGU9" s="104"/>
      <c r="AGV9" s="104"/>
      <c r="AGW9" s="104"/>
      <c r="AGX9" s="104"/>
      <c r="AGY9" s="104"/>
      <c r="AGZ9" s="104"/>
      <c r="AHA9" s="104"/>
      <c r="AHB9" s="104"/>
      <c r="AHC9" s="104"/>
      <c r="AHD9" s="104"/>
      <c r="AHE9" s="104"/>
      <c r="AHF9" s="104"/>
      <c r="AHG9" s="104"/>
      <c r="AHH9" s="104"/>
      <c r="AHI9" s="104"/>
      <c r="AHJ9" s="104"/>
      <c r="AHK9" s="104"/>
      <c r="AHL9" s="104"/>
      <c r="AHM9" s="104"/>
      <c r="AHN9" s="104"/>
      <c r="AHO9" s="104"/>
      <c r="AHP9" s="104"/>
      <c r="AHQ9" s="104"/>
      <c r="AHR9" s="104"/>
      <c r="AHS9" s="104"/>
      <c r="AHT9" s="104"/>
      <c r="AHU9" s="104"/>
      <c r="AHV9" s="104"/>
      <c r="AHW9" s="104"/>
      <c r="AHX9" s="104"/>
      <c r="AHY9" s="104"/>
      <c r="AHZ9" s="104"/>
      <c r="AIA9" s="104"/>
      <c r="AIB9" s="104"/>
      <c r="AIC9" s="104"/>
      <c r="AID9" s="104"/>
      <c r="AIE9" s="104"/>
      <c r="AIF9" s="104"/>
      <c r="AIG9" s="104"/>
      <c r="AIH9" s="104"/>
      <c r="AII9" s="104"/>
      <c r="AIJ9" s="104"/>
      <c r="AIK9" s="104"/>
      <c r="AIL9" s="104"/>
      <c r="AIM9" s="104"/>
      <c r="AIN9" s="104"/>
      <c r="AIO9" s="104"/>
      <c r="AIP9" s="104"/>
      <c r="AIQ9" s="104"/>
      <c r="AIR9" s="104"/>
      <c r="AIS9" s="104"/>
      <c r="AIT9" s="104"/>
      <c r="AIU9" s="104"/>
      <c r="AIV9" s="104"/>
      <c r="AIW9" s="104"/>
      <c r="AIX9" s="104"/>
      <c r="AIY9" s="104"/>
      <c r="AIZ9" s="104"/>
      <c r="AJA9" s="104"/>
      <c r="AJB9" s="104"/>
      <c r="AJC9" s="104"/>
      <c r="AJD9" s="104"/>
      <c r="AJE9" s="104"/>
      <c r="AJF9" s="104"/>
      <c r="AJG9" s="104"/>
      <c r="AJH9" s="104"/>
      <c r="AJI9" s="104"/>
      <c r="AJJ9" s="104"/>
      <c r="AJK9" s="104"/>
      <c r="AJL9" s="104"/>
      <c r="AJM9" s="104"/>
      <c r="AJN9" s="104"/>
      <c r="AJO9" s="104"/>
      <c r="AJP9" s="104"/>
      <c r="AJQ9" s="104"/>
      <c r="AJR9" s="104"/>
      <c r="AJS9" s="104"/>
      <c r="AJT9" s="104"/>
      <c r="AJU9" s="104"/>
      <c r="AJV9" s="104"/>
      <c r="AJW9" s="104"/>
      <c r="AJX9" s="104"/>
      <c r="AJY9" s="104"/>
      <c r="AJZ9" s="104"/>
      <c r="AKA9" s="104"/>
      <c r="AKB9" s="104"/>
      <c r="AKC9" s="104"/>
      <c r="AKD9" s="104"/>
      <c r="AKE9" s="104"/>
      <c r="AKF9" s="104"/>
      <c r="AKG9" s="104"/>
      <c r="AKH9" s="104"/>
      <c r="AKI9" s="104"/>
      <c r="AKJ9" s="104"/>
      <c r="AKK9" s="104"/>
      <c r="AKL9" s="104"/>
      <c r="AKM9" s="104"/>
      <c r="AKN9" s="104"/>
      <c r="AKO9" s="104"/>
      <c r="AKP9" s="104"/>
      <c r="AKQ9" s="104"/>
      <c r="AKR9" s="104"/>
      <c r="AKS9" s="104"/>
      <c r="AKT9" s="104"/>
      <c r="AKU9" s="104"/>
      <c r="AKV9" s="104"/>
      <c r="AKW9" s="104"/>
      <c r="AKX9" s="104"/>
      <c r="AKY9" s="104"/>
      <c r="AKZ9" s="104"/>
      <c r="ALA9" s="104"/>
      <c r="ALB9" s="104"/>
      <c r="ALC9" s="104"/>
      <c r="ALD9" s="104"/>
      <c r="ALE9" s="104"/>
      <c r="ALF9" s="104"/>
      <c r="ALG9" s="104"/>
      <c r="ALH9" s="104"/>
      <c r="ALI9" s="104"/>
      <c r="ALJ9" s="104"/>
      <c r="ALK9" s="104"/>
      <c r="ALL9" s="104"/>
      <c r="ALM9" s="104"/>
      <c r="ALN9" s="104"/>
      <c r="ALO9" s="104"/>
      <c r="ALP9" s="104"/>
      <c r="ALQ9" s="104"/>
      <c r="ALR9" s="104"/>
      <c r="ALS9" s="104"/>
      <c r="ALT9" s="104"/>
      <c r="ALU9" s="104"/>
      <c r="ALV9" s="104"/>
      <c r="ALW9" s="104"/>
      <c r="ALX9" s="104"/>
      <c r="ALY9" s="104"/>
      <c r="ALZ9" s="104"/>
      <c r="AMA9" s="104"/>
      <c r="AMB9" s="104"/>
      <c r="AMC9" s="104"/>
      <c r="AMD9" s="104"/>
      <c r="AME9" s="104"/>
      <c r="AMF9" s="104"/>
      <c r="AMG9" s="104"/>
      <c r="AMH9" s="104"/>
      <c r="AMI9" s="104"/>
      <c r="AMJ9" s="104"/>
    </row>
    <row r="10" spans="1:1024" ht="15" customHeight="1" x14ac:dyDescent="0.2">
      <c r="A10" s="201" t="s">
        <v>4</v>
      </c>
      <c r="B10" s="201"/>
      <c r="C10" s="201"/>
      <c r="D10" s="201"/>
      <c r="E10" s="116"/>
      <c r="F10" s="117"/>
      <c r="G10" s="202" t="s">
        <v>4</v>
      </c>
      <c r="H10" s="202"/>
      <c r="I10" s="202"/>
      <c r="J10" s="202"/>
      <c r="K10" s="118"/>
      <c r="L10" s="118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104"/>
      <c r="UW10" s="104"/>
      <c r="UX10" s="104"/>
      <c r="UY10" s="104"/>
      <c r="UZ10" s="104"/>
      <c r="VA10" s="104"/>
      <c r="VB10" s="104"/>
      <c r="VC10" s="104"/>
      <c r="VD10" s="104"/>
      <c r="VE10" s="104"/>
      <c r="VF10" s="104"/>
      <c r="VG10" s="104"/>
      <c r="VH10" s="104"/>
      <c r="VI10" s="104"/>
      <c r="VJ10" s="104"/>
      <c r="VK10" s="104"/>
      <c r="VL10" s="104"/>
      <c r="VM10" s="104"/>
      <c r="VN10" s="104"/>
      <c r="VO10" s="104"/>
      <c r="VP10" s="104"/>
      <c r="VQ10" s="104"/>
      <c r="VR10" s="104"/>
      <c r="VS10" s="104"/>
      <c r="VT10" s="104"/>
      <c r="VU10" s="104"/>
      <c r="VV10" s="104"/>
      <c r="VW10" s="104"/>
      <c r="VX10" s="104"/>
      <c r="VY10" s="104"/>
      <c r="VZ10" s="104"/>
      <c r="WA10" s="104"/>
      <c r="WB10" s="104"/>
      <c r="WC10" s="104"/>
      <c r="WD10" s="104"/>
      <c r="WE10" s="104"/>
      <c r="WF10" s="104"/>
      <c r="WG10" s="104"/>
      <c r="WH10" s="104"/>
      <c r="WI10" s="104"/>
      <c r="WJ10" s="104"/>
      <c r="WK10" s="104"/>
      <c r="WL10" s="104"/>
      <c r="WM10" s="104"/>
      <c r="WN10" s="104"/>
      <c r="WO10" s="104"/>
      <c r="WP10" s="104"/>
      <c r="WQ10" s="104"/>
      <c r="WR10" s="104"/>
      <c r="WS10" s="104"/>
      <c r="WT10" s="104"/>
      <c r="WU10" s="104"/>
      <c r="WV10" s="104"/>
      <c r="WW10" s="104"/>
      <c r="WX10" s="104"/>
      <c r="WY10" s="104"/>
      <c r="WZ10" s="104"/>
      <c r="XA10" s="104"/>
      <c r="XB10" s="104"/>
      <c r="XC10" s="104"/>
      <c r="XD10" s="104"/>
      <c r="XE10" s="104"/>
      <c r="XF10" s="104"/>
      <c r="XG10" s="104"/>
      <c r="XH10" s="104"/>
      <c r="XI10" s="104"/>
      <c r="XJ10" s="104"/>
      <c r="XK10" s="104"/>
      <c r="XL10" s="104"/>
      <c r="XM10" s="104"/>
      <c r="XN10" s="104"/>
      <c r="XO10" s="104"/>
      <c r="XP10" s="104"/>
      <c r="XQ10" s="104"/>
      <c r="XR10" s="104"/>
      <c r="XS10" s="104"/>
      <c r="XT10" s="104"/>
      <c r="XU10" s="104"/>
      <c r="XV10" s="104"/>
      <c r="XW10" s="104"/>
      <c r="XX10" s="104"/>
      <c r="XY10" s="104"/>
      <c r="XZ10" s="104"/>
      <c r="YA10" s="104"/>
      <c r="YB10" s="104"/>
      <c r="YC10" s="104"/>
      <c r="YD10" s="104"/>
      <c r="YE10" s="104"/>
      <c r="YF10" s="104"/>
      <c r="YG10" s="104"/>
      <c r="YH10" s="104"/>
      <c r="YI10" s="104"/>
      <c r="YJ10" s="104"/>
      <c r="YK10" s="104"/>
      <c r="YL10" s="104"/>
      <c r="YM10" s="104"/>
      <c r="YN10" s="104"/>
      <c r="YO10" s="104"/>
      <c r="YP10" s="104"/>
      <c r="YQ10" s="104"/>
      <c r="YR10" s="104"/>
      <c r="YS10" s="104"/>
      <c r="YT10" s="104"/>
      <c r="YU10" s="104"/>
      <c r="YV10" s="104"/>
      <c r="YW10" s="104"/>
      <c r="YX10" s="104"/>
      <c r="YY10" s="104"/>
      <c r="YZ10" s="104"/>
      <c r="ZA10" s="104"/>
      <c r="ZB10" s="104"/>
      <c r="ZC10" s="104"/>
      <c r="ZD10" s="104"/>
      <c r="ZE10" s="104"/>
      <c r="ZF10" s="104"/>
      <c r="ZG10" s="104"/>
      <c r="ZH10" s="104"/>
      <c r="ZI10" s="104"/>
      <c r="ZJ10" s="104"/>
      <c r="ZK10" s="104"/>
      <c r="ZL10" s="104"/>
      <c r="ZM10" s="104"/>
      <c r="ZN10" s="104"/>
      <c r="ZO10" s="104"/>
      <c r="ZP10" s="104"/>
      <c r="ZQ10" s="104"/>
      <c r="ZR10" s="104"/>
      <c r="ZS10" s="104"/>
      <c r="ZT10" s="104"/>
      <c r="ZU10" s="104"/>
      <c r="ZV10" s="104"/>
      <c r="ZW10" s="104"/>
      <c r="ZX10" s="104"/>
      <c r="ZY10" s="104"/>
      <c r="ZZ10" s="104"/>
      <c r="AAA10" s="104"/>
      <c r="AAB10" s="104"/>
      <c r="AAC10" s="104"/>
      <c r="AAD10" s="104"/>
      <c r="AAE10" s="104"/>
      <c r="AAF10" s="104"/>
      <c r="AAG10" s="104"/>
      <c r="AAH10" s="104"/>
      <c r="AAI10" s="104"/>
      <c r="AAJ10" s="104"/>
      <c r="AAK10" s="104"/>
      <c r="AAL10" s="104"/>
      <c r="AAM10" s="104"/>
      <c r="AAN10" s="104"/>
      <c r="AAO10" s="104"/>
      <c r="AAP10" s="104"/>
      <c r="AAQ10" s="104"/>
      <c r="AAR10" s="104"/>
      <c r="AAS10" s="104"/>
      <c r="AAT10" s="104"/>
      <c r="AAU10" s="104"/>
      <c r="AAV10" s="104"/>
      <c r="AAW10" s="104"/>
      <c r="AAX10" s="104"/>
      <c r="AAY10" s="104"/>
      <c r="AAZ10" s="104"/>
      <c r="ABA10" s="104"/>
      <c r="ABB10" s="104"/>
      <c r="ABC10" s="104"/>
      <c r="ABD10" s="104"/>
      <c r="ABE10" s="104"/>
      <c r="ABF10" s="104"/>
      <c r="ABG10" s="104"/>
      <c r="ABH10" s="104"/>
      <c r="ABI10" s="104"/>
      <c r="ABJ10" s="104"/>
      <c r="ABK10" s="104"/>
      <c r="ABL10" s="104"/>
      <c r="ABM10" s="104"/>
      <c r="ABN10" s="104"/>
      <c r="ABO10" s="104"/>
      <c r="ABP10" s="104"/>
      <c r="ABQ10" s="104"/>
      <c r="ABR10" s="104"/>
      <c r="ABS10" s="104"/>
      <c r="ABT10" s="104"/>
      <c r="ABU10" s="104"/>
      <c r="ABV10" s="104"/>
      <c r="ABW10" s="104"/>
      <c r="ABX10" s="104"/>
      <c r="ABY10" s="104"/>
      <c r="ABZ10" s="104"/>
      <c r="ACA10" s="104"/>
      <c r="ACB10" s="104"/>
      <c r="ACC10" s="104"/>
      <c r="ACD10" s="104"/>
      <c r="ACE10" s="104"/>
      <c r="ACF10" s="104"/>
      <c r="ACG10" s="104"/>
      <c r="ACH10" s="104"/>
      <c r="ACI10" s="104"/>
      <c r="ACJ10" s="104"/>
      <c r="ACK10" s="104"/>
      <c r="ACL10" s="104"/>
      <c r="ACM10" s="104"/>
      <c r="ACN10" s="104"/>
      <c r="ACO10" s="104"/>
      <c r="ACP10" s="104"/>
      <c r="ACQ10" s="104"/>
      <c r="ACR10" s="104"/>
      <c r="ACS10" s="104"/>
      <c r="ACT10" s="104"/>
      <c r="ACU10" s="104"/>
      <c r="ACV10" s="104"/>
      <c r="ACW10" s="104"/>
      <c r="ACX10" s="104"/>
      <c r="ACY10" s="104"/>
      <c r="ACZ10" s="104"/>
      <c r="ADA10" s="104"/>
      <c r="ADB10" s="104"/>
      <c r="ADC10" s="104"/>
      <c r="ADD10" s="104"/>
      <c r="ADE10" s="104"/>
      <c r="ADF10" s="104"/>
      <c r="ADG10" s="104"/>
      <c r="ADH10" s="104"/>
      <c r="ADI10" s="104"/>
      <c r="ADJ10" s="104"/>
      <c r="ADK10" s="104"/>
      <c r="ADL10" s="104"/>
      <c r="ADM10" s="104"/>
      <c r="ADN10" s="104"/>
      <c r="ADO10" s="104"/>
      <c r="ADP10" s="104"/>
      <c r="ADQ10" s="104"/>
      <c r="ADR10" s="104"/>
      <c r="ADS10" s="104"/>
      <c r="ADT10" s="104"/>
      <c r="ADU10" s="104"/>
      <c r="ADV10" s="104"/>
      <c r="ADW10" s="104"/>
      <c r="ADX10" s="104"/>
      <c r="ADY10" s="104"/>
      <c r="ADZ10" s="104"/>
      <c r="AEA10" s="104"/>
      <c r="AEB10" s="104"/>
      <c r="AEC10" s="104"/>
      <c r="AED10" s="104"/>
      <c r="AEE10" s="104"/>
      <c r="AEF10" s="104"/>
      <c r="AEG10" s="104"/>
      <c r="AEH10" s="104"/>
      <c r="AEI10" s="104"/>
      <c r="AEJ10" s="104"/>
      <c r="AEK10" s="104"/>
      <c r="AEL10" s="104"/>
      <c r="AEM10" s="104"/>
      <c r="AEN10" s="104"/>
      <c r="AEO10" s="104"/>
      <c r="AEP10" s="104"/>
      <c r="AEQ10" s="104"/>
      <c r="AER10" s="104"/>
      <c r="AES10" s="104"/>
      <c r="AET10" s="104"/>
      <c r="AEU10" s="104"/>
      <c r="AEV10" s="104"/>
      <c r="AEW10" s="104"/>
      <c r="AEX10" s="104"/>
      <c r="AEY10" s="104"/>
      <c r="AEZ10" s="104"/>
      <c r="AFA10" s="104"/>
      <c r="AFB10" s="104"/>
      <c r="AFC10" s="104"/>
      <c r="AFD10" s="104"/>
      <c r="AFE10" s="104"/>
      <c r="AFF10" s="104"/>
      <c r="AFG10" s="104"/>
      <c r="AFH10" s="104"/>
      <c r="AFI10" s="104"/>
      <c r="AFJ10" s="104"/>
      <c r="AFK10" s="104"/>
      <c r="AFL10" s="104"/>
      <c r="AFM10" s="104"/>
      <c r="AFN10" s="104"/>
      <c r="AFO10" s="104"/>
      <c r="AFP10" s="104"/>
      <c r="AFQ10" s="104"/>
      <c r="AFR10" s="104"/>
      <c r="AFS10" s="104"/>
      <c r="AFT10" s="104"/>
      <c r="AFU10" s="104"/>
      <c r="AFV10" s="104"/>
      <c r="AFW10" s="104"/>
      <c r="AFX10" s="104"/>
      <c r="AFY10" s="104"/>
      <c r="AFZ10" s="104"/>
      <c r="AGA10" s="104"/>
      <c r="AGB10" s="104"/>
      <c r="AGC10" s="104"/>
      <c r="AGD10" s="104"/>
      <c r="AGE10" s="104"/>
      <c r="AGF10" s="104"/>
      <c r="AGG10" s="104"/>
      <c r="AGH10" s="104"/>
      <c r="AGI10" s="104"/>
      <c r="AGJ10" s="104"/>
      <c r="AGK10" s="104"/>
      <c r="AGL10" s="104"/>
      <c r="AGM10" s="104"/>
      <c r="AGN10" s="104"/>
      <c r="AGO10" s="104"/>
      <c r="AGP10" s="104"/>
      <c r="AGQ10" s="104"/>
      <c r="AGR10" s="104"/>
      <c r="AGS10" s="104"/>
      <c r="AGT10" s="104"/>
      <c r="AGU10" s="104"/>
      <c r="AGV10" s="104"/>
      <c r="AGW10" s="104"/>
      <c r="AGX10" s="104"/>
      <c r="AGY10" s="104"/>
      <c r="AGZ10" s="104"/>
      <c r="AHA10" s="104"/>
      <c r="AHB10" s="104"/>
      <c r="AHC10" s="104"/>
      <c r="AHD10" s="104"/>
      <c r="AHE10" s="104"/>
      <c r="AHF10" s="104"/>
      <c r="AHG10" s="104"/>
      <c r="AHH10" s="104"/>
      <c r="AHI10" s="104"/>
      <c r="AHJ10" s="104"/>
      <c r="AHK10" s="104"/>
      <c r="AHL10" s="104"/>
      <c r="AHM10" s="104"/>
      <c r="AHN10" s="104"/>
      <c r="AHO10" s="104"/>
      <c r="AHP10" s="104"/>
      <c r="AHQ10" s="104"/>
      <c r="AHR10" s="104"/>
      <c r="AHS10" s="104"/>
      <c r="AHT10" s="104"/>
      <c r="AHU10" s="104"/>
      <c r="AHV10" s="104"/>
      <c r="AHW10" s="104"/>
      <c r="AHX10" s="104"/>
      <c r="AHY10" s="104"/>
      <c r="AHZ10" s="104"/>
      <c r="AIA10" s="104"/>
      <c r="AIB10" s="104"/>
      <c r="AIC10" s="104"/>
      <c r="AID10" s="104"/>
      <c r="AIE10" s="104"/>
      <c r="AIF10" s="104"/>
      <c r="AIG10" s="104"/>
      <c r="AIH10" s="104"/>
      <c r="AII10" s="104"/>
      <c r="AIJ10" s="104"/>
      <c r="AIK10" s="104"/>
      <c r="AIL10" s="104"/>
      <c r="AIM10" s="104"/>
      <c r="AIN10" s="104"/>
      <c r="AIO10" s="104"/>
      <c r="AIP10" s="104"/>
      <c r="AIQ10" s="104"/>
      <c r="AIR10" s="104"/>
      <c r="AIS10" s="104"/>
      <c r="AIT10" s="104"/>
      <c r="AIU10" s="104"/>
      <c r="AIV10" s="104"/>
      <c r="AIW10" s="104"/>
      <c r="AIX10" s="104"/>
      <c r="AIY10" s="104"/>
      <c r="AIZ10" s="104"/>
      <c r="AJA10" s="104"/>
      <c r="AJB10" s="104"/>
      <c r="AJC10" s="104"/>
      <c r="AJD10" s="104"/>
      <c r="AJE10" s="104"/>
      <c r="AJF10" s="104"/>
      <c r="AJG10" s="104"/>
      <c r="AJH10" s="104"/>
      <c r="AJI10" s="104"/>
      <c r="AJJ10" s="104"/>
      <c r="AJK10" s="104"/>
      <c r="AJL10" s="104"/>
      <c r="AJM10" s="104"/>
      <c r="AJN10" s="104"/>
      <c r="AJO10" s="104"/>
      <c r="AJP10" s="104"/>
      <c r="AJQ10" s="104"/>
      <c r="AJR10" s="104"/>
      <c r="AJS10" s="104"/>
      <c r="AJT10" s="104"/>
      <c r="AJU10" s="104"/>
      <c r="AJV10" s="104"/>
      <c r="AJW10" s="104"/>
      <c r="AJX10" s="104"/>
      <c r="AJY10" s="104"/>
      <c r="AJZ10" s="104"/>
      <c r="AKA10" s="104"/>
      <c r="AKB10" s="104"/>
      <c r="AKC10" s="104"/>
      <c r="AKD10" s="104"/>
      <c r="AKE10" s="104"/>
      <c r="AKF10" s="104"/>
      <c r="AKG10" s="104"/>
      <c r="AKH10" s="104"/>
      <c r="AKI10" s="104"/>
      <c r="AKJ10" s="104"/>
      <c r="AKK10" s="104"/>
      <c r="AKL10" s="104"/>
      <c r="AKM10" s="104"/>
      <c r="AKN10" s="104"/>
      <c r="AKO10" s="104"/>
      <c r="AKP10" s="104"/>
      <c r="AKQ10" s="104"/>
      <c r="AKR10" s="104"/>
      <c r="AKS10" s="104"/>
      <c r="AKT10" s="104"/>
      <c r="AKU10" s="104"/>
      <c r="AKV10" s="104"/>
      <c r="AKW10" s="104"/>
      <c r="AKX10" s="104"/>
      <c r="AKY10" s="104"/>
      <c r="AKZ10" s="104"/>
      <c r="ALA10" s="104"/>
      <c r="ALB10" s="104"/>
      <c r="ALC10" s="104"/>
      <c r="ALD10" s="104"/>
      <c r="ALE10" s="104"/>
      <c r="ALF10" s="104"/>
      <c r="ALG10" s="104"/>
      <c r="ALH10" s="104"/>
      <c r="ALI10" s="104"/>
      <c r="ALJ10" s="104"/>
      <c r="ALK10" s="104"/>
      <c r="ALL10" s="104"/>
      <c r="ALM10" s="104"/>
      <c r="ALN10" s="104"/>
      <c r="ALO10" s="104"/>
      <c r="ALP10" s="104"/>
      <c r="ALQ10" s="104"/>
      <c r="ALR10" s="104"/>
      <c r="ALS10" s="104"/>
      <c r="ALT10" s="104"/>
      <c r="ALU10" s="104"/>
      <c r="ALV10" s="104"/>
      <c r="ALW10" s="104"/>
      <c r="ALX10" s="104"/>
      <c r="ALY10" s="104"/>
      <c r="ALZ10" s="104"/>
      <c r="AMA10" s="104"/>
      <c r="AMB10" s="104"/>
      <c r="AMC10" s="104"/>
      <c r="AMD10" s="104"/>
      <c r="AME10" s="104"/>
      <c r="AMF10" s="104"/>
      <c r="AMG10" s="104"/>
      <c r="AMH10" s="104"/>
      <c r="AMI10" s="104"/>
      <c r="AMJ10" s="104"/>
    </row>
    <row r="11" spans="1:1024" ht="15" customHeight="1" x14ac:dyDescent="0.2">
      <c r="A11" s="196" t="s">
        <v>5</v>
      </c>
      <c r="B11" s="196"/>
      <c r="C11" s="196"/>
      <c r="D11" s="196"/>
      <c r="E11" s="119">
        <v>5200</v>
      </c>
      <c r="F11" s="119">
        <v>5200</v>
      </c>
      <c r="G11" s="197" t="s">
        <v>6</v>
      </c>
      <c r="H11" s="197"/>
      <c r="I11" s="197"/>
      <c r="J11" s="197"/>
      <c r="K11" s="118">
        <f>E19-SUM(K12:K18)</f>
        <v>738700</v>
      </c>
      <c r="L11" s="118">
        <f>F19-SUM(L12:L18)</f>
        <v>733700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104"/>
      <c r="UW11" s="104"/>
      <c r="UX11" s="104"/>
      <c r="UY11" s="104"/>
      <c r="UZ11" s="104"/>
      <c r="VA11" s="104"/>
      <c r="VB11" s="104"/>
      <c r="VC11" s="104"/>
      <c r="VD11" s="104"/>
      <c r="VE11" s="104"/>
      <c r="VF11" s="104"/>
      <c r="VG11" s="104"/>
      <c r="VH11" s="104"/>
      <c r="VI11" s="104"/>
      <c r="VJ11" s="104"/>
      <c r="VK11" s="104"/>
      <c r="VL11" s="104"/>
      <c r="VM11" s="104"/>
      <c r="VN11" s="104"/>
      <c r="VO11" s="104"/>
      <c r="VP11" s="104"/>
      <c r="VQ11" s="104"/>
      <c r="VR11" s="104"/>
      <c r="VS11" s="104"/>
      <c r="VT11" s="104"/>
      <c r="VU11" s="104"/>
      <c r="VV11" s="104"/>
      <c r="VW11" s="104"/>
      <c r="VX11" s="104"/>
      <c r="VY11" s="104"/>
      <c r="VZ11" s="104"/>
      <c r="WA11" s="104"/>
      <c r="WB11" s="104"/>
      <c r="WC11" s="104"/>
      <c r="WD11" s="104"/>
      <c r="WE11" s="104"/>
      <c r="WF11" s="104"/>
      <c r="WG11" s="104"/>
      <c r="WH11" s="104"/>
      <c r="WI11" s="104"/>
      <c r="WJ11" s="104"/>
      <c r="WK11" s="104"/>
      <c r="WL11" s="104"/>
      <c r="WM11" s="104"/>
      <c r="WN11" s="104"/>
      <c r="WO11" s="104"/>
      <c r="WP11" s="104"/>
      <c r="WQ11" s="104"/>
      <c r="WR11" s="104"/>
      <c r="WS11" s="104"/>
      <c r="WT11" s="104"/>
      <c r="WU11" s="104"/>
      <c r="WV11" s="104"/>
      <c r="WW11" s="104"/>
      <c r="WX11" s="104"/>
      <c r="WY11" s="104"/>
      <c r="WZ11" s="104"/>
      <c r="XA11" s="104"/>
      <c r="XB11" s="104"/>
      <c r="XC11" s="104"/>
      <c r="XD11" s="104"/>
      <c r="XE11" s="104"/>
      <c r="XF11" s="104"/>
      <c r="XG11" s="104"/>
      <c r="XH11" s="104"/>
      <c r="XI11" s="104"/>
      <c r="XJ11" s="104"/>
      <c r="XK11" s="104"/>
      <c r="XL11" s="104"/>
      <c r="XM11" s="104"/>
      <c r="XN11" s="104"/>
      <c r="XO11" s="104"/>
      <c r="XP11" s="104"/>
      <c r="XQ11" s="104"/>
      <c r="XR11" s="104"/>
      <c r="XS11" s="104"/>
      <c r="XT11" s="104"/>
      <c r="XU11" s="104"/>
      <c r="XV11" s="104"/>
      <c r="XW11" s="104"/>
      <c r="XX11" s="104"/>
      <c r="XY11" s="104"/>
      <c r="XZ11" s="104"/>
      <c r="YA11" s="104"/>
      <c r="YB11" s="104"/>
      <c r="YC11" s="104"/>
      <c r="YD11" s="104"/>
      <c r="YE11" s="104"/>
      <c r="YF11" s="104"/>
      <c r="YG11" s="104"/>
      <c r="YH11" s="104"/>
      <c r="YI11" s="104"/>
      <c r="YJ11" s="104"/>
      <c r="YK11" s="104"/>
      <c r="YL11" s="104"/>
      <c r="YM11" s="104"/>
      <c r="YN11" s="104"/>
      <c r="YO11" s="104"/>
      <c r="YP11" s="104"/>
      <c r="YQ11" s="104"/>
      <c r="YR11" s="104"/>
      <c r="YS11" s="104"/>
      <c r="YT11" s="104"/>
      <c r="YU11" s="104"/>
      <c r="YV11" s="104"/>
      <c r="YW11" s="104"/>
      <c r="YX11" s="104"/>
      <c r="YY11" s="104"/>
      <c r="YZ11" s="104"/>
      <c r="ZA11" s="104"/>
      <c r="ZB11" s="104"/>
      <c r="ZC11" s="104"/>
      <c r="ZD11" s="104"/>
      <c r="ZE11" s="104"/>
      <c r="ZF11" s="104"/>
      <c r="ZG11" s="104"/>
      <c r="ZH11" s="104"/>
      <c r="ZI11" s="104"/>
      <c r="ZJ11" s="104"/>
      <c r="ZK11" s="104"/>
      <c r="ZL11" s="104"/>
      <c r="ZM11" s="104"/>
      <c r="ZN11" s="104"/>
      <c r="ZO11" s="104"/>
      <c r="ZP11" s="104"/>
      <c r="ZQ11" s="104"/>
      <c r="ZR11" s="104"/>
      <c r="ZS11" s="104"/>
      <c r="ZT11" s="104"/>
      <c r="ZU11" s="104"/>
      <c r="ZV11" s="104"/>
      <c r="ZW11" s="104"/>
      <c r="ZX11" s="104"/>
      <c r="ZY11" s="104"/>
      <c r="ZZ11" s="104"/>
      <c r="AAA11" s="104"/>
      <c r="AAB11" s="104"/>
      <c r="AAC11" s="104"/>
      <c r="AAD11" s="104"/>
      <c r="AAE11" s="104"/>
      <c r="AAF11" s="104"/>
      <c r="AAG11" s="104"/>
      <c r="AAH11" s="104"/>
      <c r="AAI11" s="104"/>
      <c r="AAJ11" s="104"/>
      <c r="AAK11" s="104"/>
      <c r="AAL11" s="104"/>
      <c r="AAM11" s="104"/>
      <c r="AAN11" s="104"/>
      <c r="AAO11" s="104"/>
      <c r="AAP11" s="104"/>
      <c r="AAQ11" s="104"/>
      <c r="AAR11" s="104"/>
      <c r="AAS11" s="104"/>
      <c r="AAT11" s="104"/>
      <c r="AAU11" s="104"/>
      <c r="AAV11" s="104"/>
      <c r="AAW11" s="104"/>
      <c r="AAX11" s="104"/>
      <c r="AAY11" s="104"/>
      <c r="AAZ11" s="104"/>
      <c r="ABA11" s="104"/>
      <c r="ABB11" s="104"/>
      <c r="ABC11" s="104"/>
      <c r="ABD11" s="104"/>
      <c r="ABE11" s="104"/>
      <c r="ABF11" s="104"/>
      <c r="ABG11" s="104"/>
      <c r="ABH11" s="104"/>
      <c r="ABI11" s="104"/>
      <c r="ABJ11" s="104"/>
      <c r="ABK11" s="104"/>
      <c r="ABL11" s="104"/>
      <c r="ABM11" s="104"/>
      <c r="ABN11" s="104"/>
      <c r="ABO11" s="104"/>
      <c r="ABP11" s="104"/>
      <c r="ABQ11" s="104"/>
      <c r="ABR11" s="104"/>
      <c r="ABS11" s="104"/>
      <c r="ABT11" s="104"/>
      <c r="ABU11" s="104"/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104"/>
      <c r="AMB11" s="104"/>
      <c r="AMC11" s="104"/>
      <c r="AMD11" s="104"/>
      <c r="AME11" s="104"/>
      <c r="AMF11" s="104"/>
      <c r="AMG11" s="104"/>
      <c r="AMH11" s="104"/>
      <c r="AMI11" s="104"/>
      <c r="AMJ11" s="104"/>
    </row>
    <row r="12" spans="1:1024" ht="15" customHeight="1" x14ac:dyDescent="0.2">
      <c r="A12" s="196" t="s">
        <v>7</v>
      </c>
      <c r="B12" s="196"/>
      <c r="C12" s="196"/>
      <c r="D12" s="196"/>
      <c r="E12" s="119">
        <v>15000</v>
      </c>
      <c r="F12" s="119">
        <v>15000</v>
      </c>
      <c r="G12" s="197"/>
      <c r="H12" s="197"/>
      <c r="I12" s="197"/>
      <c r="J12" s="197"/>
      <c r="K12" s="118"/>
      <c r="L12" s="118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</row>
    <row r="13" spans="1:1024" ht="15" customHeight="1" x14ac:dyDescent="0.2">
      <c r="A13" s="196" t="s">
        <v>8</v>
      </c>
      <c r="B13" s="196"/>
      <c r="C13" s="196"/>
      <c r="D13" s="196"/>
      <c r="E13" s="119">
        <v>72500</v>
      </c>
      <c r="F13" s="119">
        <v>72500</v>
      </c>
      <c r="G13" s="120"/>
      <c r="H13" s="121"/>
      <c r="I13" s="121"/>
      <c r="J13" s="122"/>
      <c r="K13" s="118"/>
      <c r="L13" s="118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</row>
    <row r="14" spans="1:1024" ht="15" customHeight="1" x14ac:dyDescent="0.2">
      <c r="A14" s="196" t="s">
        <v>9</v>
      </c>
      <c r="B14" s="196"/>
      <c r="C14" s="196"/>
      <c r="D14" s="196"/>
      <c r="E14" s="119">
        <v>440000</v>
      </c>
      <c r="F14" s="119">
        <v>435000</v>
      </c>
      <c r="G14" s="120"/>
      <c r="H14" s="121"/>
      <c r="I14" s="121"/>
      <c r="J14" s="122"/>
      <c r="K14" s="118"/>
      <c r="L14" s="118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</row>
    <row r="15" spans="1:1024" ht="15" customHeight="1" x14ac:dyDescent="0.2">
      <c r="A15" s="196" t="s">
        <v>10</v>
      </c>
      <c r="B15" s="196"/>
      <c r="C15" s="196"/>
      <c r="D15" s="196"/>
      <c r="E15" s="119">
        <v>85000</v>
      </c>
      <c r="F15" s="119">
        <v>85000</v>
      </c>
      <c r="G15" s="123"/>
      <c r="H15" s="121"/>
      <c r="I15" s="121"/>
      <c r="J15" s="121"/>
      <c r="K15" s="118"/>
      <c r="L15" s="118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</row>
    <row r="16" spans="1:1024" ht="15" customHeight="1" x14ac:dyDescent="0.2">
      <c r="A16" s="196" t="s">
        <v>11</v>
      </c>
      <c r="B16" s="196"/>
      <c r="C16" s="196"/>
      <c r="D16" s="196"/>
      <c r="E16" s="119">
        <v>21000</v>
      </c>
      <c r="F16" s="119">
        <v>21000</v>
      </c>
      <c r="G16" s="123"/>
      <c r="H16" s="121"/>
      <c r="I16" s="121"/>
      <c r="J16" s="121"/>
      <c r="K16" s="118"/>
      <c r="L16" s="118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4"/>
      <c r="NS16" s="104"/>
      <c r="NT16" s="104"/>
      <c r="NU16" s="104"/>
      <c r="NV16" s="104"/>
      <c r="NW16" s="104"/>
      <c r="NX16" s="104"/>
      <c r="NY16" s="104"/>
      <c r="NZ16" s="104"/>
      <c r="OA16" s="104"/>
      <c r="OB16" s="104"/>
      <c r="OC16" s="104"/>
      <c r="OD16" s="104"/>
      <c r="OE16" s="104"/>
      <c r="OF16" s="104"/>
      <c r="OG16" s="104"/>
      <c r="OH16" s="104"/>
      <c r="OI16" s="104"/>
      <c r="OJ16" s="104"/>
      <c r="OK16" s="104"/>
      <c r="OL16" s="104"/>
      <c r="OM16" s="104"/>
      <c r="ON16" s="104"/>
      <c r="OO16" s="104"/>
      <c r="OP16" s="104"/>
      <c r="OQ16" s="104"/>
      <c r="OR16" s="104"/>
      <c r="OS16" s="104"/>
      <c r="OT16" s="104"/>
      <c r="OU16" s="104"/>
      <c r="OV16" s="104"/>
      <c r="OW16" s="104"/>
      <c r="OX16" s="104"/>
      <c r="OY16" s="104"/>
      <c r="OZ16" s="104"/>
      <c r="PA16" s="104"/>
      <c r="PB16" s="104"/>
      <c r="PC16" s="104"/>
      <c r="PD16" s="104"/>
      <c r="PE16" s="104"/>
      <c r="PF16" s="104"/>
      <c r="PG16" s="104"/>
      <c r="PH16" s="104"/>
      <c r="PI16" s="104"/>
      <c r="PJ16" s="104"/>
      <c r="PK16" s="104"/>
      <c r="PL16" s="104"/>
      <c r="PM16" s="104"/>
      <c r="PN16" s="104"/>
      <c r="PO16" s="104"/>
      <c r="PP16" s="104"/>
      <c r="PQ16" s="104"/>
      <c r="PR16" s="104"/>
      <c r="PS16" s="104"/>
      <c r="PT16" s="104"/>
      <c r="PU16" s="104"/>
      <c r="PV16" s="104"/>
      <c r="PW16" s="104"/>
      <c r="PX16" s="104"/>
      <c r="PY16" s="104"/>
      <c r="PZ16" s="104"/>
      <c r="QA16" s="104"/>
      <c r="QB16" s="104"/>
      <c r="QC16" s="104"/>
      <c r="QD16" s="104"/>
      <c r="QE16" s="104"/>
      <c r="QF16" s="104"/>
      <c r="QG16" s="104"/>
      <c r="QH16" s="104"/>
      <c r="QI16" s="104"/>
      <c r="QJ16" s="104"/>
      <c r="QK16" s="104"/>
      <c r="QL16" s="104"/>
      <c r="QM16" s="104"/>
      <c r="QN16" s="104"/>
      <c r="QO16" s="104"/>
      <c r="QP16" s="104"/>
      <c r="QQ16" s="104"/>
      <c r="QR16" s="104"/>
      <c r="QS16" s="104"/>
      <c r="QT16" s="104"/>
      <c r="QU16" s="104"/>
      <c r="QV16" s="104"/>
      <c r="QW16" s="104"/>
      <c r="QX16" s="104"/>
      <c r="QY16" s="104"/>
      <c r="QZ16" s="104"/>
      <c r="RA16" s="104"/>
      <c r="RB16" s="104"/>
      <c r="RC16" s="104"/>
      <c r="RD16" s="104"/>
      <c r="RE16" s="104"/>
      <c r="RF16" s="104"/>
      <c r="RG16" s="104"/>
      <c r="RH16" s="104"/>
      <c r="RI16" s="104"/>
      <c r="RJ16" s="104"/>
      <c r="RK16" s="104"/>
      <c r="RL16" s="104"/>
      <c r="RM16" s="104"/>
      <c r="RN16" s="104"/>
      <c r="RO16" s="104"/>
      <c r="RP16" s="104"/>
      <c r="RQ16" s="104"/>
      <c r="RR16" s="104"/>
      <c r="RS16" s="104"/>
      <c r="RT16" s="104"/>
      <c r="RU16" s="104"/>
      <c r="RV16" s="104"/>
      <c r="RW16" s="104"/>
      <c r="RX16" s="104"/>
      <c r="RY16" s="104"/>
      <c r="RZ16" s="104"/>
      <c r="SA16" s="104"/>
      <c r="SB16" s="104"/>
      <c r="SC16" s="104"/>
      <c r="SD16" s="104"/>
      <c r="SE16" s="104"/>
      <c r="SF16" s="104"/>
      <c r="SG16" s="104"/>
      <c r="SH16" s="104"/>
      <c r="SI16" s="104"/>
      <c r="SJ16" s="104"/>
      <c r="SK16" s="104"/>
      <c r="SL16" s="104"/>
      <c r="SM16" s="104"/>
      <c r="SN16" s="104"/>
      <c r="SO16" s="104"/>
      <c r="SP16" s="104"/>
      <c r="SQ16" s="104"/>
      <c r="SR16" s="104"/>
      <c r="SS16" s="104"/>
      <c r="ST16" s="104"/>
      <c r="SU16" s="104"/>
      <c r="SV16" s="104"/>
      <c r="SW16" s="104"/>
      <c r="SX16" s="104"/>
      <c r="SY16" s="104"/>
      <c r="SZ16" s="104"/>
      <c r="TA16" s="104"/>
      <c r="TB16" s="104"/>
      <c r="TC16" s="104"/>
      <c r="TD16" s="104"/>
      <c r="TE16" s="104"/>
      <c r="TF16" s="104"/>
      <c r="TG16" s="104"/>
      <c r="TH16" s="104"/>
      <c r="TI16" s="104"/>
      <c r="TJ16" s="104"/>
      <c r="TK16" s="104"/>
      <c r="TL16" s="104"/>
      <c r="TM16" s="104"/>
      <c r="TN16" s="104"/>
      <c r="TO16" s="104"/>
      <c r="TP16" s="104"/>
      <c r="TQ16" s="104"/>
      <c r="TR16" s="104"/>
      <c r="TS16" s="104"/>
      <c r="TT16" s="104"/>
      <c r="TU16" s="104"/>
      <c r="TV16" s="104"/>
      <c r="TW16" s="104"/>
      <c r="TX16" s="104"/>
      <c r="TY16" s="104"/>
      <c r="TZ16" s="104"/>
      <c r="UA16" s="104"/>
      <c r="UB16" s="104"/>
      <c r="UC16" s="104"/>
      <c r="UD16" s="104"/>
      <c r="UE16" s="104"/>
      <c r="UF16" s="104"/>
      <c r="UG16" s="104"/>
      <c r="UH16" s="104"/>
      <c r="UI16" s="104"/>
      <c r="UJ16" s="104"/>
      <c r="UK16" s="104"/>
      <c r="UL16" s="104"/>
      <c r="UM16" s="104"/>
      <c r="UN16" s="104"/>
      <c r="UO16" s="104"/>
      <c r="UP16" s="104"/>
      <c r="UQ16" s="104"/>
      <c r="UR16" s="104"/>
      <c r="US16" s="104"/>
      <c r="UT16" s="104"/>
      <c r="UU16" s="104"/>
      <c r="UV16" s="104"/>
      <c r="UW16" s="104"/>
      <c r="UX16" s="104"/>
      <c r="UY16" s="104"/>
      <c r="UZ16" s="104"/>
      <c r="VA16" s="104"/>
      <c r="VB16" s="104"/>
      <c r="VC16" s="104"/>
      <c r="VD16" s="104"/>
      <c r="VE16" s="104"/>
      <c r="VF16" s="104"/>
      <c r="VG16" s="104"/>
      <c r="VH16" s="104"/>
      <c r="VI16" s="104"/>
      <c r="VJ16" s="104"/>
      <c r="VK16" s="104"/>
      <c r="VL16" s="104"/>
      <c r="VM16" s="104"/>
      <c r="VN16" s="104"/>
      <c r="VO16" s="104"/>
      <c r="VP16" s="104"/>
      <c r="VQ16" s="104"/>
      <c r="VR16" s="104"/>
      <c r="VS16" s="104"/>
      <c r="VT16" s="104"/>
      <c r="VU16" s="104"/>
      <c r="VV16" s="104"/>
      <c r="VW16" s="104"/>
      <c r="VX16" s="104"/>
      <c r="VY16" s="104"/>
      <c r="VZ16" s="104"/>
      <c r="WA16" s="104"/>
      <c r="WB16" s="104"/>
      <c r="WC16" s="104"/>
      <c r="WD16" s="104"/>
      <c r="WE16" s="104"/>
      <c r="WF16" s="104"/>
      <c r="WG16" s="104"/>
      <c r="WH16" s="104"/>
      <c r="WI16" s="104"/>
      <c r="WJ16" s="104"/>
      <c r="WK16" s="104"/>
      <c r="WL16" s="104"/>
      <c r="WM16" s="104"/>
      <c r="WN16" s="104"/>
      <c r="WO16" s="104"/>
      <c r="WP16" s="104"/>
      <c r="WQ16" s="104"/>
      <c r="WR16" s="104"/>
      <c r="WS16" s="104"/>
      <c r="WT16" s="104"/>
      <c r="WU16" s="104"/>
      <c r="WV16" s="104"/>
      <c r="WW16" s="104"/>
      <c r="WX16" s="104"/>
      <c r="WY16" s="104"/>
      <c r="WZ16" s="104"/>
      <c r="XA16" s="104"/>
      <c r="XB16" s="104"/>
      <c r="XC16" s="104"/>
      <c r="XD16" s="104"/>
      <c r="XE16" s="104"/>
      <c r="XF16" s="104"/>
      <c r="XG16" s="104"/>
      <c r="XH16" s="104"/>
      <c r="XI16" s="104"/>
      <c r="XJ16" s="104"/>
      <c r="XK16" s="104"/>
      <c r="XL16" s="104"/>
      <c r="XM16" s="104"/>
      <c r="XN16" s="104"/>
      <c r="XO16" s="104"/>
      <c r="XP16" s="104"/>
      <c r="XQ16" s="104"/>
      <c r="XR16" s="104"/>
      <c r="XS16" s="104"/>
      <c r="XT16" s="104"/>
      <c r="XU16" s="104"/>
      <c r="XV16" s="104"/>
      <c r="XW16" s="104"/>
      <c r="XX16" s="104"/>
      <c r="XY16" s="104"/>
      <c r="XZ16" s="104"/>
      <c r="YA16" s="104"/>
      <c r="YB16" s="104"/>
      <c r="YC16" s="104"/>
      <c r="YD16" s="104"/>
      <c r="YE16" s="104"/>
      <c r="YF16" s="104"/>
      <c r="YG16" s="104"/>
      <c r="YH16" s="104"/>
      <c r="YI16" s="104"/>
      <c r="YJ16" s="104"/>
      <c r="YK16" s="104"/>
      <c r="YL16" s="104"/>
      <c r="YM16" s="104"/>
      <c r="YN16" s="104"/>
      <c r="YO16" s="104"/>
      <c r="YP16" s="104"/>
      <c r="YQ16" s="104"/>
      <c r="YR16" s="104"/>
      <c r="YS16" s="104"/>
      <c r="YT16" s="104"/>
      <c r="YU16" s="104"/>
      <c r="YV16" s="104"/>
      <c r="YW16" s="104"/>
      <c r="YX16" s="104"/>
      <c r="YY16" s="104"/>
      <c r="YZ16" s="104"/>
      <c r="ZA16" s="104"/>
      <c r="ZB16" s="104"/>
      <c r="ZC16" s="104"/>
      <c r="ZD16" s="104"/>
      <c r="ZE16" s="104"/>
      <c r="ZF16" s="104"/>
      <c r="ZG16" s="104"/>
      <c r="ZH16" s="104"/>
      <c r="ZI16" s="104"/>
      <c r="ZJ16" s="104"/>
      <c r="ZK16" s="104"/>
      <c r="ZL16" s="104"/>
      <c r="ZM16" s="104"/>
      <c r="ZN16" s="104"/>
      <c r="ZO16" s="104"/>
      <c r="ZP16" s="104"/>
      <c r="ZQ16" s="104"/>
      <c r="ZR16" s="104"/>
      <c r="ZS16" s="104"/>
      <c r="ZT16" s="104"/>
      <c r="ZU16" s="104"/>
      <c r="ZV16" s="104"/>
      <c r="ZW16" s="104"/>
      <c r="ZX16" s="104"/>
      <c r="ZY16" s="104"/>
      <c r="ZZ16" s="104"/>
      <c r="AAA16" s="104"/>
      <c r="AAB16" s="104"/>
      <c r="AAC16" s="104"/>
      <c r="AAD16" s="104"/>
      <c r="AAE16" s="104"/>
      <c r="AAF16" s="104"/>
      <c r="AAG16" s="104"/>
      <c r="AAH16" s="104"/>
      <c r="AAI16" s="104"/>
      <c r="AAJ16" s="104"/>
      <c r="AAK16" s="104"/>
      <c r="AAL16" s="104"/>
      <c r="AAM16" s="104"/>
      <c r="AAN16" s="104"/>
      <c r="AAO16" s="104"/>
      <c r="AAP16" s="104"/>
      <c r="AAQ16" s="104"/>
      <c r="AAR16" s="104"/>
      <c r="AAS16" s="104"/>
      <c r="AAT16" s="104"/>
      <c r="AAU16" s="104"/>
      <c r="AAV16" s="104"/>
      <c r="AAW16" s="104"/>
      <c r="AAX16" s="104"/>
      <c r="AAY16" s="104"/>
      <c r="AAZ16" s="104"/>
      <c r="ABA16" s="104"/>
      <c r="ABB16" s="104"/>
      <c r="ABC16" s="104"/>
      <c r="ABD16" s="104"/>
      <c r="ABE16" s="104"/>
      <c r="ABF16" s="104"/>
      <c r="ABG16" s="104"/>
      <c r="ABH16" s="104"/>
      <c r="ABI16" s="104"/>
      <c r="ABJ16" s="104"/>
      <c r="ABK16" s="104"/>
      <c r="ABL16" s="104"/>
      <c r="ABM16" s="104"/>
      <c r="ABN16" s="104"/>
      <c r="ABO16" s="104"/>
      <c r="ABP16" s="104"/>
      <c r="ABQ16" s="104"/>
      <c r="ABR16" s="104"/>
      <c r="ABS16" s="104"/>
      <c r="ABT16" s="104"/>
      <c r="ABU16" s="104"/>
      <c r="ABV16" s="104"/>
      <c r="ABW16" s="104"/>
      <c r="ABX16" s="104"/>
      <c r="ABY16" s="104"/>
      <c r="ABZ16" s="104"/>
      <c r="ACA16" s="104"/>
      <c r="ACB16" s="104"/>
      <c r="ACC16" s="104"/>
      <c r="ACD16" s="104"/>
      <c r="ACE16" s="104"/>
      <c r="ACF16" s="104"/>
      <c r="ACG16" s="104"/>
      <c r="ACH16" s="104"/>
      <c r="ACI16" s="104"/>
      <c r="ACJ16" s="104"/>
      <c r="ACK16" s="104"/>
      <c r="ACL16" s="104"/>
      <c r="ACM16" s="104"/>
      <c r="ACN16" s="104"/>
      <c r="ACO16" s="104"/>
      <c r="ACP16" s="104"/>
      <c r="ACQ16" s="104"/>
      <c r="ACR16" s="104"/>
      <c r="ACS16" s="104"/>
      <c r="ACT16" s="104"/>
      <c r="ACU16" s="104"/>
      <c r="ACV16" s="104"/>
      <c r="ACW16" s="104"/>
      <c r="ACX16" s="104"/>
      <c r="ACY16" s="104"/>
      <c r="ACZ16" s="104"/>
      <c r="ADA16" s="104"/>
      <c r="ADB16" s="104"/>
      <c r="ADC16" s="104"/>
      <c r="ADD16" s="104"/>
      <c r="ADE16" s="104"/>
      <c r="ADF16" s="104"/>
      <c r="ADG16" s="104"/>
      <c r="ADH16" s="104"/>
      <c r="ADI16" s="104"/>
      <c r="ADJ16" s="104"/>
      <c r="ADK16" s="104"/>
      <c r="ADL16" s="104"/>
      <c r="ADM16" s="104"/>
      <c r="ADN16" s="104"/>
      <c r="ADO16" s="104"/>
      <c r="ADP16" s="104"/>
      <c r="ADQ16" s="104"/>
      <c r="ADR16" s="104"/>
      <c r="ADS16" s="104"/>
      <c r="ADT16" s="104"/>
      <c r="ADU16" s="104"/>
      <c r="ADV16" s="104"/>
      <c r="ADW16" s="104"/>
      <c r="ADX16" s="104"/>
      <c r="ADY16" s="104"/>
      <c r="ADZ16" s="104"/>
      <c r="AEA16" s="104"/>
      <c r="AEB16" s="104"/>
      <c r="AEC16" s="104"/>
      <c r="AED16" s="104"/>
      <c r="AEE16" s="104"/>
      <c r="AEF16" s="104"/>
      <c r="AEG16" s="104"/>
      <c r="AEH16" s="104"/>
      <c r="AEI16" s="104"/>
      <c r="AEJ16" s="104"/>
      <c r="AEK16" s="104"/>
      <c r="AEL16" s="104"/>
      <c r="AEM16" s="104"/>
      <c r="AEN16" s="104"/>
      <c r="AEO16" s="104"/>
      <c r="AEP16" s="104"/>
      <c r="AEQ16" s="104"/>
      <c r="AER16" s="104"/>
      <c r="AES16" s="104"/>
      <c r="AET16" s="104"/>
      <c r="AEU16" s="104"/>
      <c r="AEV16" s="104"/>
      <c r="AEW16" s="104"/>
      <c r="AEX16" s="104"/>
      <c r="AEY16" s="104"/>
      <c r="AEZ16" s="104"/>
      <c r="AFA16" s="104"/>
      <c r="AFB16" s="104"/>
      <c r="AFC16" s="104"/>
      <c r="AFD16" s="104"/>
      <c r="AFE16" s="104"/>
      <c r="AFF16" s="104"/>
      <c r="AFG16" s="104"/>
      <c r="AFH16" s="104"/>
      <c r="AFI16" s="104"/>
      <c r="AFJ16" s="104"/>
      <c r="AFK16" s="104"/>
      <c r="AFL16" s="104"/>
      <c r="AFM16" s="104"/>
      <c r="AFN16" s="104"/>
      <c r="AFO16" s="104"/>
      <c r="AFP16" s="104"/>
      <c r="AFQ16" s="104"/>
      <c r="AFR16" s="104"/>
      <c r="AFS16" s="104"/>
      <c r="AFT16" s="104"/>
      <c r="AFU16" s="104"/>
      <c r="AFV16" s="104"/>
      <c r="AFW16" s="104"/>
      <c r="AFX16" s="104"/>
      <c r="AFY16" s="104"/>
      <c r="AFZ16" s="104"/>
      <c r="AGA16" s="104"/>
      <c r="AGB16" s="104"/>
      <c r="AGC16" s="104"/>
      <c r="AGD16" s="104"/>
      <c r="AGE16" s="104"/>
      <c r="AGF16" s="104"/>
      <c r="AGG16" s="104"/>
      <c r="AGH16" s="104"/>
      <c r="AGI16" s="104"/>
      <c r="AGJ16" s="104"/>
      <c r="AGK16" s="104"/>
      <c r="AGL16" s="104"/>
      <c r="AGM16" s="104"/>
      <c r="AGN16" s="104"/>
      <c r="AGO16" s="104"/>
      <c r="AGP16" s="104"/>
      <c r="AGQ16" s="104"/>
      <c r="AGR16" s="104"/>
      <c r="AGS16" s="104"/>
      <c r="AGT16" s="104"/>
      <c r="AGU16" s="104"/>
      <c r="AGV16" s="104"/>
      <c r="AGW16" s="104"/>
      <c r="AGX16" s="104"/>
      <c r="AGY16" s="104"/>
      <c r="AGZ16" s="104"/>
      <c r="AHA16" s="104"/>
      <c r="AHB16" s="104"/>
      <c r="AHC16" s="104"/>
      <c r="AHD16" s="104"/>
      <c r="AHE16" s="104"/>
      <c r="AHF16" s="104"/>
      <c r="AHG16" s="104"/>
      <c r="AHH16" s="104"/>
      <c r="AHI16" s="104"/>
      <c r="AHJ16" s="104"/>
      <c r="AHK16" s="104"/>
      <c r="AHL16" s="104"/>
      <c r="AHM16" s="104"/>
      <c r="AHN16" s="104"/>
      <c r="AHO16" s="104"/>
      <c r="AHP16" s="104"/>
      <c r="AHQ16" s="104"/>
      <c r="AHR16" s="104"/>
      <c r="AHS16" s="104"/>
      <c r="AHT16" s="104"/>
      <c r="AHU16" s="104"/>
      <c r="AHV16" s="104"/>
      <c r="AHW16" s="104"/>
      <c r="AHX16" s="104"/>
      <c r="AHY16" s="104"/>
      <c r="AHZ16" s="104"/>
      <c r="AIA16" s="104"/>
      <c r="AIB16" s="104"/>
      <c r="AIC16" s="104"/>
      <c r="AID16" s="104"/>
      <c r="AIE16" s="104"/>
      <c r="AIF16" s="104"/>
      <c r="AIG16" s="104"/>
      <c r="AIH16" s="104"/>
      <c r="AII16" s="104"/>
      <c r="AIJ16" s="104"/>
      <c r="AIK16" s="104"/>
      <c r="AIL16" s="104"/>
      <c r="AIM16" s="104"/>
      <c r="AIN16" s="104"/>
      <c r="AIO16" s="104"/>
      <c r="AIP16" s="104"/>
      <c r="AIQ16" s="104"/>
      <c r="AIR16" s="104"/>
      <c r="AIS16" s="104"/>
      <c r="AIT16" s="104"/>
      <c r="AIU16" s="104"/>
      <c r="AIV16" s="104"/>
      <c r="AIW16" s="104"/>
      <c r="AIX16" s="104"/>
      <c r="AIY16" s="104"/>
      <c r="AIZ16" s="104"/>
      <c r="AJA16" s="104"/>
      <c r="AJB16" s="104"/>
      <c r="AJC16" s="104"/>
      <c r="AJD16" s="104"/>
      <c r="AJE16" s="104"/>
      <c r="AJF16" s="104"/>
      <c r="AJG16" s="104"/>
      <c r="AJH16" s="104"/>
      <c r="AJI16" s="104"/>
      <c r="AJJ16" s="104"/>
      <c r="AJK16" s="104"/>
      <c r="AJL16" s="104"/>
      <c r="AJM16" s="104"/>
      <c r="AJN16" s="104"/>
      <c r="AJO16" s="104"/>
      <c r="AJP16" s="104"/>
      <c r="AJQ16" s="104"/>
      <c r="AJR16" s="104"/>
      <c r="AJS16" s="104"/>
      <c r="AJT16" s="104"/>
      <c r="AJU16" s="104"/>
      <c r="AJV16" s="104"/>
      <c r="AJW16" s="104"/>
      <c r="AJX16" s="104"/>
      <c r="AJY16" s="104"/>
      <c r="AJZ16" s="104"/>
      <c r="AKA16" s="104"/>
      <c r="AKB16" s="104"/>
      <c r="AKC16" s="104"/>
      <c r="AKD16" s="104"/>
      <c r="AKE16" s="104"/>
      <c r="AKF16" s="104"/>
      <c r="AKG16" s="104"/>
      <c r="AKH16" s="104"/>
      <c r="AKI16" s="104"/>
      <c r="AKJ16" s="104"/>
      <c r="AKK16" s="104"/>
      <c r="AKL16" s="104"/>
      <c r="AKM16" s="104"/>
      <c r="AKN16" s="104"/>
      <c r="AKO16" s="104"/>
      <c r="AKP16" s="104"/>
      <c r="AKQ16" s="104"/>
      <c r="AKR16" s="104"/>
      <c r="AKS16" s="104"/>
      <c r="AKT16" s="104"/>
      <c r="AKU16" s="104"/>
      <c r="AKV16" s="104"/>
      <c r="AKW16" s="104"/>
      <c r="AKX16" s="104"/>
      <c r="AKY16" s="104"/>
      <c r="AKZ16" s="104"/>
      <c r="ALA16" s="104"/>
      <c r="ALB16" s="104"/>
      <c r="ALC16" s="104"/>
      <c r="ALD16" s="104"/>
      <c r="ALE16" s="104"/>
      <c r="ALF16" s="104"/>
      <c r="ALG16" s="104"/>
      <c r="ALH16" s="104"/>
      <c r="ALI16" s="104"/>
      <c r="ALJ16" s="104"/>
      <c r="ALK16" s="104"/>
      <c r="ALL16" s="104"/>
      <c r="ALM16" s="104"/>
      <c r="ALN16" s="104"/>
      <c r="ALO16" s="104"/>
      <c r="ALP16" s="104"/>
      <c r="ALQ16" s="104"/>
      <c r="ALR16" s="104"/>
      <c r="ALS16" s="104"/>
      <c r="ALT16" s="104"/>
      <c r="ALU16" s="104"/>
      <c r="ALV16" s="104"/>
      <c r="ALW16" s="104"/>
      <c r="ALX16" s="104"/>
      <c r="ALY16" s="104"/>
      <c r="ALZ16" s="104"/>
      <c r="AMA16" s="104"/>
      <c r="AMB16" s="104"/>
      <c r="AMC16" s="104"/>
      <c r="AMD16" s="104"/>
      <c r="AME16" s="104"/>
      <c r="AMF16" s="104"/>
      <c r="AMG16" s="104"/>
      <c r="AMH16" s="104"/>
      <c r="AMI16" s="104"/>
      <c r="AMJ16" s="104"/>
    </row>
    <row r="17" spans="1:1024" ht="15" customHeight="1" x14ac:dyDescent="0.2">
      <c r="A17" s="196" t="s">
        <v>12</v>
      </c>
      <c r="B17" s="196"/>
      <c r="C17" s="196"/>
      <c r="D17" s="196"/>
      <c r="E17" s="119">
        <v>80000</v>
      </c>
      <c r="F17" s="119">
        <v>80000</v>
      </c>
      <c r="G17" s="123"/>
      <c r="H17" s="121"/>
      <c r="I17" s="121"/>
      <c r="J17" s="121"/>
      <c r="K17" s="118"/>
      <c r="L17" s="118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4"/>
      <c r="JA17" s="104"/>
      <c r="JB17" s="104"/>
      <c r="JC17" s="104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4"/>
      <c r="JO17" s="104"/>
      <c r="JP17" s="104"/>
      <c r="JQ17" s="104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4"/>
      <c r="KC17" s="104"/>
      <c r="KD17" s="104"/>
      <c r="KE17" s="104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4"/>
      <c r="KQ17" s="104"/>
      <c r="KR17" s="104"/>
      <c r="KS17" s="104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4"/>
      <c r="LE17" s="104"/>
      <c r="LF17" s="104"/>
      <c r="LG17" s="104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4"/>
      <c r="MH17" s="104"/>
      <c r="MI17" s="104"/>
      <c r="MJ17" s="104"/>
      <c r="MK17" s="104"/>
      <c r="ML17" s="104"/>
      <c r="MM17" s="104"/>
      <c r="MN17" s="104"/>
      <c r="MO17" s="104"/>
      <c r="MP17" s="104"/>
      <c r="MQ17" s="104"/>
      <c r="MR17" s="104"/>
      <c r="MS17" s="104"/>
      <c r="MT17" s="104"/>
      <c r="MU17" s="104"/>
      <c r="MV17" s="104"/>
      <c r="MW17" s="104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4"/>
      <c r="NY17" s="104"/>
      <c r="NZ17" s="104"/>
      <c r="OA17" s="104"/>
      <c r="OB17" s="104"/>
      <c r="OC17" s="104"/>
      <c r="OD17" s="104"/>
      <c r="OE17" s="104"/>
      <c r="OF17" s="104"/>
      <c r="OG17" s="104"/>
      <c r="OH17" s="104"/>
      <c r="OI17" s="104"/>
      <c r="OJ17" s="104"/>
      <c r="OK17" s="104"/>
      <c r="OL17" s="104"/>
      <c r="OM17" s="104"/>
      <c r="ON17" s="104"/>
      <c r="OO17" s="104"/>
      <c r="OP17" s="104"/>
      <c r="OQ17" s="104"/>
      <c r="OR17" s="104"/>
      <c r="OS17" s="104"/>
      <c r="OT17" s="104"/>
      <c r="OU17" s="104"/>
      <c r="OV17" s="104"/>
      <c r="OW17" s="104"/>
      <c r="OX17" s="104"/>
      <c r="OY17" s="104"/>
      <c r="OZ17" s="104"/>
      <c r="PA17" s="104"/>
      <c r="PB17" s="104"/>
      <c r="PC17" s="104"/>
      <c r="PD17" s="104"/>
      <c r="PE17" s="104"/>
      <c r="PF17" s="104"/>
      <c r="PG17" s="104"/>
      <c r="PH17" s="104"/>
      <c r="PI17" s="104"/>
      <c r="PJ17" s="104"/>
      <c r="PK17" s="104"/>
      <c r="PL17" s="104"/>
      <c r="PM17" s="104"/>
      <c r="PN17" s="104"/>
      <c r="PO17" s="104"/>
      <c r="PP17" s="104"/>
      <c r="PQ17" s="104"/>
      <c r="PR17" s="104"/>
      <c r="PS17" s="104"/>
      <c r="PT17" s="104"/>
      <c r="PU17" s="104"/>
      <c r="PV17" s="104"/>
      <c r="PW17" s="104"/>
      <c r="PX17" s="104"/>
      <c r="PY17" s="104"/>
      <c r="PZ17" s="104"/>
      <c r="QA17" s="104"/>
      <c r="QB17" s="104"/>
      <c r="QC17" s="104"/>
      <c r="QD17" s="104"/>
      <c r="QE17" s="104"/>
      <c r="QF17" s="104"/>
      <c r="QG17" s="104"/>
      <c r="QH17" s="104"/>
      <c r="QI17" s="104"/>
      <c r="QJ17" s="104"/>
      <c r="QK17" s="104"/>
      <c r="QL17" s="104"/>
      <c r="QM17" s="104"/>
      <c r="QN17" s="104"/>
      <c r="QO17" s="104"/>
      <c r="QP17" s="104"/>
      <c r="QQ17" s="104"/>
      <c r="QR17" s="104"/>
      <c r="QS17" s="104"/>
      <c r="QT17" s="104"/>
      <c r="QU17" s="104"/>
      <c r="QV17" s="104"/>
      <c r="QW17" s="104"/>
      <c r="QX17" s="104"/>
      <c r="QY17" s="104"/>
      <c r="QZ17" s="104"/>
      <c r="RA17" s="104"/>
      <c r="RB17" s="104"/>
      <c r="RC17" s="104"/>
      <c r="RD17" s="104"/>
      <c r="RE17" s="104"/>
      <c r="RF17" s="104"/>
      <c r="RG17" s="104"/>
      <c r="RH17" s="104"/>
      <c r="RI17" s="104"/>
      <c r="RJ17" s="104"/>
      <c r="RK17" s="104"/>
      <c r="RL17" s="104"/>
      <c r="RM17" s="104"/>
      <c r="RN17" s="104"/>
      <c r="RO17" s="104"/>
      <c r="RP17" s="104"/>
      <c r="RQ17" s="104"/>
      <c r="RR17" s="104"/>
      <c r="RS17" s="104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4"/>
      <c r="SE17" s="104"/>
      <c r="SF17" s="104"/>
      <c r="SG17" s="104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4"/>
      <c r="SS17" s="104"/>
      <c r="ST17" s="104"/>
      <c r="SU17" s="104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4"/>
      <c r="TG17" s="104"/>
      <c r="TH17" s="104"/>
      <c r="TI17" s="104"/>
      <c r="TJ17" s="104"/>
      <c r="TK17" s="104"/>
      <c r="TL17" s="104"/>
      <c r="TM17" s="104"/>
      <c r="TN17" s="104"/>
      <c r="TO17" s="104"/>
      <c r="TP17" s="104"/>
      <c r="TQ17" s="104"/>
      <c r="TR17" s="104"/>
      <c r="TS17" s="104"/>
      <c r="TT17" s="104"/>
      <c r="TU17" s="104"/>
      <c r="TV17" s="104"/>
      <c r="TW17" s="104"/>
      <c r="TX17" s="104"/>
      <c r="TY17" s="104"/>
      <c r="TZ17" s="104"/>
      <c r="UA17" s="104"/>
      <c r="UB17" s="104"/>
      <c r="UC17" s="104"/>
      <c r="UD17" s="104"/>
      <c r="UE17" s="104"/>
      <c r="UF17" s="104"/>
      <c r="UG17" s="104"/>
      <c r="UH17" s="104"/>
      <c r="UI17" s="104"/>
      <c r="UJ17" s="104"/>
      <c r="UK17" s="104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4"/>
      <c r="UW17" s="104"/>
      <c r="UX17" s="104"/>
      <c r="UY17" s="104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4"/>
      <c r="VK17" s="104"/>
      <c r="VL17" s="104"/>
      <c r="VM17" s="104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4"/>
      <c r="VY17" s="104"/>
      <c r="VZ17" s="104"/>
      <c r="WA17" s="104"/>
      <c r="WB17" s="104"/>
      <c r="WC17" s="104"/>
      <c r="WD17" s="104"/>
      <c r="WE17" s="104"/>
      <c r="WF17" s="104"/>
      <c r="WG17" s="104"/>
      <c r="WH17" s="104"/>
      <c r="WI17" s="104"/>
      <c r="WJ17" s="104"/>
      <c r="WK17" s="104"/>
      <c r="WL17" s="104"/>
      <c r="WM17" s="104"/>
      <c r="WN17" s="104"/>
      <c r="WO17" s="104"/>
      <c r="WP17" s="104"/>
      <c r="WQ17" s="104"/>
      <c r="WR17" s="104"/>
      <c r="WS17" s="104"/>
      <c r="WT17" s="104"/>
      <c r="WU17" s="104"/>
      <c r="WV17" s="104"/>
      <c r="WW17" s="104"/>
      <c r="WX17" s="104"/>
      <c r="WY17" s="104"/>
      <c r="WZ17" s="104"/>
      <c r="XA17" s="104"/>
      <c r="XB17" s="104"/>
      <c r="XC17" s="104"/>
      <c r="XD17" s="104"/>
      <c r="XE17" s="104"/>
      <c r="XF17" s="104"/>
      <c r="XG17" s="104"/>
      <c r="XH17" s="104"/>
      <c r="XI17" s="104"/>
      <c r="XJ17" s="104"/>
      <c r="XK17" s="104"/>
      <c r="XL17" s="104"/>
      <c r="XM17" s="104"/>
      <c r="XN17" s="104"/>
      <c r="XO17" s="104"/>
      <c r="XP17" s="104"/>
      <c r="XQ17" s="104"/>
      <c r="XR17" s="104"/>
      <c r="XS17" s="104"/>
      <c r="XT17" s="104"/>
      <c r="XU17" s="104"/>
      <c r="XV17" s="104"/>
      <c r="XW17" s="104"/>
      <c r="XX17" s="104"/>
      <c r="XY17" s="104"/>
      <c r="XZ17" s="104"/>
      <c r="YA17" s="104"/>
      <c r="YB17" s="104"/>
      <c r="YC17" s="104"/>
      <c r="YD17" s="104"/>
      <c r="YE17" s="104"/>
      <c r="YF17" s="104"/>
      <c r="YG17" s="104"/>
      <c r="YH17" s="104"/>
      <c r="YI17" s="104"/>
      <c r="YJ17" s="104"/>
      <c r="YK17" s="104"/>
      <c r="YL17" s="104"/>
      <c r="YM17" s="104"/>
      <c r="YN17" s="104"/>
      <c r="YO17" s="104"/>
      <c r="YP17" s="104"/>
      <c r="YQ17" s="104"/>
      <c r="YR17" s="104"/>
      <c r="YS17" s="104"/>
      <c r="YT17" s="104"/>
      <c r="YU17" s="104"/>
      <c r="YV17" s="104"/>
      <c r="YW17" s="104"/>
      <c r="YX17" s="104"/>
      <c r="YY17" s="104"/>
      <c r="YZ17" s="104"/>
      <c r="ZA17" s="104"/>
      <c r="ZB17" s="104"/>
      <c r="ZC17" s="104"/>
      <c r="ZD17" s="104"/>
      <c r="ZE17" s="104"/>
      <c r="ZF17" s="104"/>
      <c r="ZG17" s="104"/>
      <c r="ZH17" s="104"/>
      <c r="ZI17" s="104"/>
      <c r="ZJ17" s="104"/>
      <c r="ZK17" s="104"/>
      <c r="ZL17" s="104"/>
      <c r="ZM17" s="104"/>
      <c r="ZN17" s="104"/>
      <c r="ZO17" s="104"/>
      <c r="ZP17" s="104"/>
      <c r="ZQ17" s="104"/>
      <c r="ZR17" s="104"/>
      <c r="ZS17" s="104"/>
      <c r="ZT17" s="104"/>
      <c r="ZU17" s="104"/>
      <c r="ZV17" s="104"/>
      <c r="ZW17" s="104"/>
      <c r="ZX17" s="104"/>
      <c r="ZY17" s="104"/>
      <c r="ZZ17" s="104"/>
      <c r="AAA17" s="104"/>
      <c r="AAB17" s="104"/>
      <c r="AAC17" s="104"/>
      <c r="AAD17" s="104"/>
      <c r="AAE17" s="104"/>
      <c r="AAF17" s="104"/>
      <c r="AAG17" s="104"/>
      <c r="AAH17" s="104"/>
      <c r="AAI17" s="104"/>
      <c r="AAJ17" s="104"/>
      <c r="AAK17" s="104"/>
      <c r="AAL17" s="104"/>
      <c r="AAM17" s="104"/>
      <c r="AAN17" s="104"/>
      <c r="AAO17" s="104"/>
      <c r="AAP17" s="104"/>
      <c r="AAQ17" s="104"/>
      <c r="AAR17" s="104"/>
      <c r="AAS17" s="104"/>
      <c r="AAT17" s="104"/>
      <c r="AAU17" s="104"/>
      <c r="AAV17" s="104"/>
      <c r="AAW17" s="104"/>
      <c r="AAX17" s="104"/>
      <c r="AAY17" s="104"/>
      <c r="AAZ17" s="104"/>
      <c r="ABA17" s="104"/>
      <c r="ABB17" s="104"/>
      <c r="ABC17" s="104"/>
      <c r="ABD17" s="104"/>
      <c r="ABE17" s="104"/>
      <c r="ABF17" s="104"/>
      <c r="ABG17" s="104"/>
      <c r="ABH17" s="104"/>
      <c r="ABI17" s="104"/>
      <c r="ABJ17" s="104"/>
      <c r="ABK17" s="104"/>
      <c r="ABL17" s="104"/>
      <c r="ABM17" s="104"/>
      <c r="ABN17" s="104"/>
      <c r="ABO17" s="104"/>
      <c r="ABP17" s="104"/>
      <c r="ABQ17" s="104"/>
      <c r="ABR17" s="104"/>
      <c r="ABS17" s="104"/>
      <c r="ABT17" s="104"/>
      <c r="ABU17" s="104"/>
      <c r="ABV17" s="104"/>
      <c r="ABW17" s="104"/>
      <c r="ABX17" s="104"/>
      <c r="ABY17" s="104"/>
      <c r="ABZ17" s="104"/>
      <c r="ACA17" s="104"/>
      <c r="ACB17" s="104"/>
      <c r="ACC17" s="104"/>
      <c r="ACD17" s="104"/>
      <c r="ACE17" s="104"/>
      <c r="ACF17" s="104"/>
      <c r="ACG17" s="104"/>
      <c r="ACH17" s="104"/>
      <c r="ACI17" s="104"/>
      <c r="ACJ17" s="104"/>
      <c r="ACK17" s="104"/>
      <c r="ACL17" s="104"/>
      <c r="ACM17" s="104"/>
      <c r="ACN17" s="104"/>
      <c r="ACO17" s="104"/>
      <c r="ACP17" s="104"/>
      <c r="ACQ17" s="104"/>
      <c r="ACR17" s="104"/>
      <c r="ACS17" s="104"/>
      <c r="ACT17" s="104"/>
      <c r="ACU17" s="104"/>
      <c r="ACV17" s="104"/>
      <c r="ACW17" s="104"/>
      <c r="ACX17" s="104"/>
      <c r="ACY17" s="104"/>
      <c r="ACZ17" s="104"/>
      <c r="ADA17" s="104"/>
      <c r="ADB17" s="104"/>
      <c r="ADC17" s="104"/>
      <c r="ADD17" s="104"/>
      <c r="ADE17" s="104"/>
      <c r="ADF17" s="104"/>
      <c r="ADG17" s="104"/>
      <c r="ADH17" s="104"/>
      <c r="ADI17" s="104"/>
      <c r="ADJ17" s="104"/>
      <c r="ADK17" s="104"/>
      <c r="ADL17" s="104"/>
      <c r="ADM17" s="104"/>
      <c r="ADN17" s="104"/>
      <c r="ADO17" s="104"/>
      <c r="ADP17" s="104"/>
      <c r="ADQ17" s="104"/>
      <c r="ADR17" s="104"/>
      <c r="ADS17" s="104"/>
      <c r="ADT17" s="104"/>
      <c r="ADU17" s="104"/>
      <c r="ADV17" s="104"/>
      <c r="ADW17" s="104"/>
      <c r="ADX17" s="104"/>
      <c r="ADY17" s="104"/>
      <c r="ADZ17" s="104"/>
      <c r="AEA17" s="104"/>
      <c r="AEB17" s="104"/>
      <c r="AEC17" s="104"/>
      <c r="AED17" s="104"/>
      <c r="AEE17" s="104"/>
      <c r="AEF17" s="104"/>
      <c r="AEG17" s="104"/>
      <c r="AEH17" s="104"/>
      <c r="AEI17" s="104"/>
      <c r="AEJ17" s="104"/>
      <c r="AEK17" s="104"/>
      <c r="AEL17" s="104"/>
      <c r="AEM17" s="104"/>
      <c r="AEN17" s="104"/>
      <c r="AEO17" s="104"/>
      <c r="AEP17" s="104"/>
      <c r="AEQ17" s="104"/>
      <c r="AER17" s="104"/>
      <c r="AES17" s="104"/>
      <c r="AET17" s="104"/>
      <c r="AEU17" s="104"/>
      <c r="AEV17" s="104"/>
      <c r="AEW17" s="104"/>
      <c r="AEX17" s="104"/>
      <c r="AEY17" s="104"/>
      <c r="AEZ17" s="104"/>
      <c r="AFA17" s="104"/>
      <c r="AFB17" s="104"/>
      <c r="AFC17" s="104"/>
      <c r="AFD17" s="104"/>
      <c r="AFE17" s="104"/>
      <c r="AFF17" s="104"/>
      <c r="AFG17" s="104"/>
      <c r="AFH17" s="104"/>
      <c r="AFI17" s="104"/>
      <c r="AFJ17" s="104"/>
      <c r="AFK17" s="104"/>
      <c r="AFL17" s="104"/>
      <c r="AFM17" s="104"/>
      <c r="AFN17" s="104"/>
      <c r="AFO17" s="104"/>
      <c r="AFP17" s="104"/>
      <c r="AFQ17" s="104"/>
      <c r="AFR17" s="104"/>
      <c r="AFS17" s="104"/>
      <c r="AFT17" s="104"/>
      <c r="AFU17" s="104"/>
      <c r="AFV17" s="104"/>
      <c r="AFW17" s="104"/>
      <c r="AFX17" s="104"/>
      <c r="AFY17" s="104"/>
      <c r="AFZ17" s="104"/>
      <c r="AGA17" s="104"/>
      <c r="AGB17" s="104"/>
      <c r="AGC17" s="104"/>
      <c r="AGD17" s="104"/>
      <c r="AGE17" s="104"/>
      <c r="AGF17" s="104"/>
      <c r="AGG17" s="104"/>
      <c r="AGH17" s="104"/>
      <c r="AGI17" s="104"/>
      <c r="AGJ17" s="104"/>
      <c r="AGK17" s="104"/>
      <c r="AGL17" s="104"/>
      <c r="AGM17" s="104"/>
      <c r="AGN17" s="104"/>
      <c r="AGO17" s="104"/>
      <c r="AGP17" s="104"/>
      <c r="AGQ17" s="104"/>
      <c r="AGR17" s="104"/>
      <c r="AGS17" s="104"/>
      <c r="AGT17" s="104"/>
      <c r="AGU17" s="104"/>
      <c r="AGV17" s="104"/>
      <c r="AGW17" s="104"/>
      <c r="AGX17" s="104"/>
      <c r="AGY17" s="104"/>
      <c r="AGZ17" s="104"/>
      <c r="AHA17" s="104"/>
      <c r="AHB17" s="104"/>
      <c r="AHC17" s="104"/>
      <c r="AHD17" s="104"/>
      <c r="AHE17" s="104"/>
      <c r="AHF17" s="104"/>
      <c r="AHG17" s="104"/>
      <c r="AHH17" s="104"/>
      <c r="AHI17" s="104"/>
      <c r="AHJ17" s="104"/>
      <c r="AHK17" s="104"/>
      <c r="AHL17" s="104"/>
      <c r="AHM17" s="104"/>
      <c r="AHN17" s="104"/>
      <c r="AHO17" s="104"/>
      <c r="AHP17" s="104"/>
      <c r="AHQ17" s="104"/>
      <c r="AHR17" s="104"/>
      <c r="AHS17" s="104"/>
      <c r="AHT17" s="104"/>
      <c r="AHU17" s="104"/>
      <c r="AHV17" s="104"/>
      <c r="AHW17" s="104"/>
      <c r="AHX17" s="104"/>
      <c r="AHY17" s="104"/>
      <c r="AHZ17" s="104"/>
      <c r="AIA17" s="104"/>
      <c r="AIB17" s="104"/>
      <c r="AIC17" s="104"/>
      <c r="AID17" s="104"/>
      <c r="AIE17" s="104"/>
      <c r="AIF17" s="104"/>
      <c r="AIG17" s="104"/>
      <c r="AIH17" s="104"/>
      <c r="AII17" s="104"/>
      <c r="AIJ17" s="104"/>
      <c r="AIK17" s="104"/>
      <c r="AIL17" s="104"/>
      <c r="AIM17" s="104"/>
      <c r="AIN17" s="104"/>
      <c r="AIO17" s="104"/>
      <c r="AIP17" s="104"/>
      <c r="AIQ17" s="104"/>
      <c r="AIR17" s="104"/>
      <c r="AIS17" s="104"/>
      <c r="AIT17" s="104"/>
      <c r="AIU17" s="104"/>
      <c r="AIV17" s="104"/>
      <c r="AIW17" s="104"/>
      <c r="AIX17" s="104"/>
      <c r="AIY17" s="104"/>
      <c r="AIZ17" s="104"/>
      <c r="AJA17" s="104"/>
      <c r="AJB17" s="104"/>
      <c r="AJC17" s="104"/>
      <c r="AJD17" s="104"/>
      <c r="AJE17" s="104"/>
      <c r="AJF17" s="104"/>
      <c r="AJG17" s="104"/>
      <c r="AJH17" s="104"/>
      <c r="AJI17" s="104"/>
      <c r="AJJ17" s="104"/>
      <c r="AJK17" s="104"/>
      <c r="AJL17" s="104"/>
      <c r="AJM17" s="104"/>
      <c r="AJN17" s="104"/>
      <c r="AJO17" s="104"/>
      <c r="AJP17" s="104"/>
      <c r="AJQ17" s="104"/>
      <c r="AJR17" s="104"/>
      <c r="AJS17" s="104"/>
      <c r="AJT17" s="104"/>
      <c r="AJU17" s="104"/>
      <c r="AJV17" s="104"/>
      <c r="AJW17" s="104"/>
      <c r="AJX17" s="104"/>
      <c r="AJY17" s="104"/>
      <c r="AJZ17" s="104"/>
      <c r="AKA17" s="104"/>
      <c r="AKB17" s="104"/>
      <c r="AKC17" s="104"/>
      <c r="AKD17" s="104"/>
      <c r="AKE17" s="104"/>
      <c r="AKF17" s="104"/>
      <c r="AKG17" s="104"/>
      <c r="AKH17" s="104"/>
      <c r="AKI17" s="104"/>
      <c r="AKJ17" s="104"/>
      <c r="AKK17" s="104"/>
      <c r="AKL17" s="104"/>
      <c r="AKM17" s="104"/>
      <c r="AKN17" s="104"/>
      <c r="AKO17" s="104"/>
      <c r="AKP17" s="104"/>
      <c r="AKQ17" s="104"/>
      <c r="AKR17" s="104"/>
      <c r="AKS17" s="104"/>
      <c r="AKT17" s="104"/>
      <c r="AKU17" s="104"/>
      <c r="AKV17" s="104"/>
      <c r="AKW17" s="104"/>
      <c r="AKX17" s="104"/>
      <c r="AKY17" s="104"/>
      <c r="AKZ17" s="104"/>
      <c r="ALA17" s="104"/>
      <c r="ALB17" s="104"/>
      <c r="ALC17" s="104"/>
      <c r="ALD17" s="104"/>
      <c r="ALE17" s="104"/>
      <c r="ALF17" s="104"/>
      <c r="ALG17" s="104"/>
      <c r="ALH17" s="104"/>
      <c r="ALI17" s="104"/>
      <c r="ALJ17" s="104"/>
      <c r="ALK17" s="104"/>
      <c r="ALL17" s="104"/>
      <c r="ALM17" s="104"/>
      <c r="ALN17" s="104"/>
      <c r="ALO17" s="104"/>
      <c r="ALP17" s="104"/>
      <c r="ALQ17" s="104"/>
      <c r="ALR17" s="104"/>
      <c r="ALS17" s="104"/>
      <c r="ALT17" s="104"/>
      <c r="ALU17" s="104"/>
      <c r="ALV17" s="104"/>
      <c r="ALW17" s="104"/>
      <c r="ALX17" s="104"/>
      <c r="ALY17" s="104"/>
      <c r="ALZ17" s="104"/>
      <c r="AMA17" s="104"/>
      <c r="AMB17" s="104"/>
      <c r="AMC17" s="104"/>
      <c r="AMD17" s="104"/>
      <c r="AME17" s="104"/>
      <c r="AMF17" s="104"/>
      <c r="AMG17" s="104"/>
      <c r="AMH17" s="104"/>
      <c r="AMI17" s="104"/>
      <c r="AMJ17" s="104"/>
    </row>
    <row r="18" spans="1:1024" ht="15" customHeight="1" x14ac:dyDescent="0.2">
      <c r="A18" s="196" t="s">
        <v>13</v>
      </c>
      <c r="B18" s="196"/>
      <c r="C18" s="196"/>
      <c r="D18" s="196"/>
      <c r="E18" s="119">
        <v>20000</v>
      </c>
      <c r="F18" s="119">
        <v>20000</v>
      </c>
      <c r="G18" s="123"/>
      <c r="H18" s="121"/>
      <c r="I18" s="121"/>
      <c r="J18" s="121"/>
      <c r="K18" s="118"/>
      <c r="L18" s="118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04"/>
      <c r="SE18" s="104"/>
      <c r="SF18" s="104"/>
      <c r="SG18" s="104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04"/>
      <c r="SS18" s="104"/>
      <c r="ST18" s="104"/>
      <c r="SU18" s="104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04"/>
      <c r="TG18" s="104"/>
      <c r="TH18" s="104"/>
      <c r="TI18" s="104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04"/>
      <c r="TU18" s="104"/>
      <c r="TV18" s="104"/>
      <c r="TW18" s="104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  <c r="UH18" s="104"/>
      <c r="UI18" s="104"/>
      <c r="UJ18" s="104"/>
      <c r="UK18" s="104"/>
      <c r="UL18" s="104"/>
      <c r="UM18" s="104"/>
      <c r="UN18" s="104"/>
      <c r="UO18" s="104"/>
      <c r="UP18" s="104"/>
      <c r="UQ18" s="104"/>
      <c r="UR18" s="104"/>
      <c r="US18" s="104"/>
      <c r="UT18" s="104"/>
      <c r="UU18" s="104"/>
      <c r="UV18" s="104"/>
      <c r="UW18" s="104"/>
      <c r="UX18" s="104"/>
      <c r="UY18" s="104"/>
      <c r="UZ18" s="104"/>
      <c r="VA18" s="104"/>
      <c r="VB18" s="104"/>
      <c r="VC18" s="104"/>
      <c r="VD18" s="104"/>
      <c r="VE18" s="104"/>
      <c r="VF18" s="104"/>
      <c r="VG18" s="104"/>
      <c r="VH18" s="104"/>
      <c r="VI18" s="104"/>
      <c r="VJ18" s="104"/>
      <c r="VK18" s="104"/>
      <c r="VL18" s="104"/>
      <c r="VM18" s="104"/>
      <c r="VN18" s="104"/>
      <c r="VO18" s="104"/>
      <c r="VP18" s="104"/>
      <c r="VQ18" s="104"/>
      <c r="VR18" s="104"/>
      <c r="VS18" s="104"/>
      <c r="VT18" s="104"/>
      <c r="VU18" s="104"/>
      <c r="VV18" s="104"/>
      <c r="VW18" s="104"/>
      <c r="VX18" s="104"/>
      <c r="VY18" s="104"/>
      <c r="VZ18" s="104"/>
      <c r="WA18" s="104"/>
      <c r="WB18" s="104"/>
      <c r="WC18" s="104"/>
      <c r="WD18" s="104"/>
      <c r="WE18" s="104"/>
      <c r="WF18" s="104"/>
      <c r="WG18" s="104"/>
      <c r="WH18" s="104"/>
      <c r="WI18" s="104"/>
      <c r="WJ18" s="104"/>
      <c r="WK18" s="104"/>
      <c r="WL18" s="104"/>
      <c r="WM18" s="104"/>
      <c r="WN18" s="104"/>
      <c r="WO18" s="104"/>
      <c r="WP18" s="104"/>
      <c r="WQ18" s="104"/>
      <c r="WR18" s="104"/>
      <c r="WS18" s="104"/>
      <c r="WT18" s="104"/>
      <c r="WU18" s="104"/>
      <c r="WV18" s="104"/>
      <c r="WW18" s="104"/>
      <c r="WX18" s="104"/>
      <c r="WY18" s="104"/>
      <c r="WZ18" s="104"/>
      <c r="XA18" s="104"/>
      <c r="XB18" s="104"/>
      <c r="XC18" s="104"/>
      <c r="XD18" s="104"/>
      <c r="XE18" s="104"/>
      <c r="XF18" s="104"/>
      <c r="XG18" s="104"/>
      <c r="XH18" s="104"/>
      <c r="XI18" s="104"/>
      <c r="XJ18" s="104"/>
      <c r="XK18" s="104"/>
      <c r="XL18" s="104"/>
      <c r="XM18" s="104"/>
      <c r="XN18" s="104"/>
      <c r="XO18" s="104"/>
      <c r="XP18" s="104"/>
      <c r="XQ18" s="104"/>
      <c r="XR18" s="104"/>
      <c r="XS18" s="104"/>
      <c r="XT18" s="104"/>
      <c r="XU18" s="104"/>
      <c r="XV18" s="104"/>
      <c r="XW18" s="104"/>
      <c r="XX18" s="104"/>
      <c r="XY18" s="104"/>
      <c r="XZ18" s="104"/>
      <c r="YA18" s="104"/>
      <c r="YB18" s="104"/>
      <c r="YC18" s="104"/>
      <c r="YD18" s="104"/>
      <c r="YE18" s="104"/>
      <c r="YF18" s="104"/>
      <c r="YG18" s="104"/>
      <c r="YH18" s="104"/>
      <c r="YI18" s="104"/>
      <c r="YJ18" s="104"/>
      <c r="YK18" s="104"/>
      <c r="YL18" s="104"/>
      <c r="YM18" s="104"/>
      <c r="YN18" s="104"/>
      <c r="YO18" s="104"/>
      <c r="YP18" s="104"/>
      <c r="YQ18" s="104"/>
      <c r="YR18" s="104"/>
      <c r="YS18" s="104"/>
      <c r="YT18" s="104"/>
      <c r="YU18" s="104"/>
      <c r="YV18" s="104"/>
      <c r="YW18" s="104"/>
      <c r="YX18" s="104"/>
      <c r="YY18" s="104"/>
      <c r="YZ18" s="104"/>
      <c r="ZA18" s="104"/>
      <c r="ZB18" s="104"/>
      <c r="ZC18" s="104"/>
      <c r="ZD18" s="104"/>
      <c r="ZE18" s="104"/>
      <c r="ZF18" s="104"/>
      <c r="ZG18" s="104"/>
      <c r="ZH18" s="104"/>
      <c r="ZI18" s="104"/>
      <c r="ZJ18" s="104"/>
      <c r="ZK18" s="104"/>
      <c r="ZL18" s="104"/>
      <c r="ZM18" s="104"/>
      <c r="ZN18" s="104"/>
      <c r="ZO18" s="104"/>
      <c r="ZP18" s="104"/>
      <c r="ZQ18" s="104"/>
      <c r="ZR18" s="104"/>
      <c r="ZS18" s="104"/>
      <c r="ZT18" s="104"/>
      <c r="ZU18" s="104"/>
      <c r="ZV18" s="104"/>
      <c r="ZW18" s="104"/>
      <c r="ZX18" s="104"/>
      <c r="ZY18" s="104"/>
      <c r="ZZ18" s="104"/>
      <c r="AAA18" s="104"/>
      <c r="AAB18" s="104"/>
      <c r="AAC18" s="104"/>
      <c r="AAD18" s="104"/>
      <c r="AAE18" s="104"/>
      <c r="AAF18" s="104"/>
      <c r="AAG18" s="104"/>
      <c r="AAH18" s="104"/>
      <c r="AAI18" s="104"/>
      <c r="AAJ18" s="104"/>
      <c r="AAK18" s="104"/>
      <c r="AAL18" s="104"/>
      <c r="AAM18" s="104"/>
      <c r="AAN18" s="104"/>
      <c r="AAO18" s="104"/>
      <c r="AAP18" s="104"/>
      <c r="AAQ18" s="104"/>
      <c r="AAR18" s="104"/>
      <c r="AAS18" s="104"/>
      <c r="AAT18" s="104"/>
      <c r="AAU18" s="104"/>
      <c r="AAV18" s="104"/>
      <c r="AAW18" s="104"/>
      <c r="AAX18" s="104"/>
      <c r="AAY18" s="104"/>
      <c r="AAZ18" s="104"/>
      <c r="ABA18" s="104"/>
      <c r="ABB18" s="104"/>
      <c r="ABC18" s="104"/>
      <c r="ABD18" s="104"/>
      <c r="ABE18" s="104"/>
      <c r="ABF18" s="104"/>
      <c r="ABG18" s="104"/>
      <c r="ABH18" s="104"/>
      <c r="ABI18" s="104"/>
      <c r="ABJ18" s="104"/>
      <c r="ABK18" s="104"/>
      <c r="ABL18" s="104"/>
      <c r="ABM18" s="104"/>
      <c r="ABN18" s="104"/>
      <c r="ABO18" s="104"/>
      <c r="ABP18" s="104"/>
      <c r="ABQ18" s="104"/>
      <c r="ABR18" s="104"/>
      <c r="ABS18" s="104"/>
      <c r="ABT18" s="104"/>
      <c r="ABU18" s="104"/>
      <c r="ABV18" s="104"/>
      <c r="ABW18" s="104"/>
      <c r="ABX18" s="104"/>
      <c r="ABY18" s="104"/>
      <c r="ABZ18" s="104"/>
      <c r="ACA18" s="104"/>
      <c r="ACB18" s="104"/>
      <c r="ACC18" s="104"/>
      <c r="ACD18" s="104"/>
      <c r="ACE18" s="104"/>
      <c r="ACF18" s="104"/>
      <c r="ACG18" s="104"/>
      <c r="ACH18" s="104"/>
      <c r="ACI18" s="104"/>
      <c r="ACJ18" s="104"/>
      <c r="ACK18" s="104"/>
      <c r="ACL18" s="104"/>
      <c r="ACM18" s="104"/>
      <c r="ACN18" s="104"/>
      <c r="ACO18" s="104"/>
      <c r="ACP18" s="104"/>
      <c r="ACQ18" s="104"/>
      <c r="ACR18" s="104"/>
      <c r="ACS18" s="104"/>
      <c r="ACT18" s="104"/>
      <c r="ACU18" s="104"/>
      <c r="ACV18" s="104"/>
      <c r="ACW18" s="104"/>
      <c r="ACX18" s="104"/>
      <c r="ACY18" s="104"/>
      <c r="ACZ18" s="104"/>
      <c r="ADA18" s="104"/>
      <c r="ADB18" s="104"/>
      <c r="ADC18" s="104"/>
      <c r="ADD18" s="104"/>
      <c r="ADE18" s="104"/>
      <c r="ADF18" s="104"/>
      <c r="ADG18" s="104"/>
      <c r="ADH18" s="104"/>
      <c r="ADI18" s="104"/>
      <c r="ADJ18" s="104"/>
      <c r="ADK18" s="104"/>
      <c r="ADL18" s="104"/>
      <c r="ADM18" s="104"/>
      <c r="ADN18" s="104"/>
      <c r="ADO18" s="104"/>
      <c r="ADP18" s="104"/>
      <c r="ADQ18" s="104"/>
      <c r="ADR18" s="104"/>
      <c r="ADS18" s="104"/>
      <c r="ADT18" s="104"/>
      <c r="ADU18" s="104"/>
      <c r="ADV18" s="104"/>
      <c r="ADW18" s="104"/>
      <c r="ADX18" s="104"/>
      <c r="ADY18" s="104"/>
      <c r="ADZ18" s="104"/>
      <c r="AEA18" s="104"/>
      <c r="AEB18" s="104"/>
      <c r="AEC18" s="104"/>
      <c r="AED18" s="104"/>
      <c r="AEE18" s="104"/>
      <c r="AEF18" s="104"/>
      <c r="AEG18" s="104"/>
      <c r="AEH18" s="104"/>
      <c r="AEI18" s="104"/>
      <c r="AEJ18" s="104"/>
      <c r="AEK18" s="104"/>
      <c r="AEL18" s="104"/>
      <c r="AEM18" s="104"/>
      <c r="AEN18" s="104"/>
      <c r="AEO18" s="104"/>
      <c r="AEP18" s="104"/>
      <c r="AEQ18" s="104"/>
      <c r="AER18" s="104"/>
      <c r="AES18" s="104"/>
      <c r="AET18" s="104"/>
      <c r="AEU18" s="104"/>
      <c r="AEV18" s="104"/>
      <c r="AEW18" s="104"/>
      <c r="AEX18" s="104"/>
      <c r="AEY18" s="104"/>
      <c r="AEZ18" s="104"/>
      <c r="AFA18" s="104"/>
      <c r="AFB18" s="104"/>
      <c r="AFC18" s="104"/>
      <c r="AFD18" s="104"/>
      <c r="AFE18" s="104"/>
      <c r="AFF18" s="104"/>
      <c r="AFG18" s="104"/>
      <c r="AFH18" s="104"/>
      <c r="AFI18" s="104"/>
      <c r="AFJ18" s="104"/>
      <c r="AFK18" s="104"/>
      <c r="AFL18" s="104"/>
      <c r="AFM18" s="104"/>
      <c r="AFN18" s="104"/>
      <c r="AFO18" s="104"/>
      <c r="AFP18" s="104"/>
      <c r="AFQ18" s="104"/>
      <c r="AFR18" s="104"/>
      <c r="AFS18" s="104"/>
      <c r="AFT18" s="104"/>
      <c r="AFU18" s="104"/>
      <c r="AFV18" s="104"/>
      <c r="AFW18" s="104"/>
      <c r="AFX18" s="104"/>
      <c r="AFY18" s="104"/>
      <c r="AFZ18" s="104"/>
      <c r="AGA18" s="104"/>
      <c r="AGB18" s="104"/>
      <c r="AGC18" s="104"/>
      <c r="AGD18" s="104"/>
      <c r="AGE18" s="104"/>
      <c r="AGF18" s="104"/>
      <c r="AGG18" s="104"/>
      <c r="AGH18" s="104"/>
      <c r="AGI18" s="104"/>
      <c r="AGJ18" s="104"/>
      <c r="AGK18" s="104"/>
      <c r="AGL18" s="104"/>
      <c r="AGM18" s="104"/>
      <c r="AGN18" s="104"/>
      <c r="AGO18" s="104"/>
      <c r="AGP18" s="104"/>
      <c r="AGQ18" s="104"/>
      <c r="AGR18" s="104"/>
      <c r="AGS18" s="104"/>
      <c r="AGT18" s="104"/>
      <c r="AGU18" s="104"/>
      <c r="AGV18" s="104"/>
      <c r="AGW18" s="104"/>
      <c r="AGX18" s="104"/>
      <c r="AGY18" s="104"/>
      <c r="AGZ18" s="104"/>
      <c r="AHA18" s="104"/>
      <c r="AHB18" s="104"/>
      <c r="AHC18" s="104"/>
      <c r="AHD18" s="104"/>
      <c r="AHE18" s="104"/>
      <c r="AHF18" s="104"/>
      <c r="AHG18" s="104"/>
      <c r="AHH18" s="104"/>
      <c r="AHI18" s="104"/>
      <c r="AHJ18" s="104"/>
      <c r="AHK18" s="104"/>
      <c r="AHL18" s="104"/>
      <c r="AHM18" s="104"/>
      <c r="AHN18" s="104"/>
      <c r="AHO18" s="104"/>
      <c r="AHP18" s="104"/>
      <c r="AHQ18" s="104"/>
      <c r="AHR18" s="104"/>
      <c r="AHS18" s="104"/>
      <c r="AHT18" s="104"/>
      <c r="AHU18" s="104"/>
      <c r="AHV18" s="104"/>
      <c r="AHW18" s="104"/>
      <c r="AHX18" s="104"/>
      <c r="AHY18" s="104"/>
      <c r="AHZ18" s="104"/>
      <c r="AIA18" s="104"/>
      <c r="AIB18" s="104"/>
      <c r="AIC18" s="104"/>
      <c r="AID18" s="104"/>
      <c r="AIE18" s="104"/>
      <c r="AIF18" s="104"/>
      <c r="AIG18" s="104"/>
      <c r="AIH18" s="104"/>
      <c r="AII18" s="104"/>
      <c r="AIJ18" s="104"/>
      <c r="AIK18" s="104"/>
      <c r="AIL18" s="104"/>
      <c r="AIM18" s="104"/>
      <c r="AIN18" s="104"/>
      <c r="AIO18" s="104"/>
      <c r="AIP18" s="104"/>
      <c r="AIQ18" s="104"/>
      <c r="AIR18" s="104"/>
      <c r="AIS18" s="104"/>
      <c r="AIT18" s="104"/>
      <c r="AIU18" s="104"/>
      <c r="AIV18" s="104"/>
      <c r="AIW18" s="104"/>
      <c r="AIX18" s="104"/>
      <c r="AIY18" s="104"/>
      <c r="AIZ18" s="104"/>
      <c r="AJA18" s="104"/>
      <c r="AJB18" s="104"/>
      <c r="AJC18" s="104"/>
      <c r="AJD18" s="104"/>
      <c r="AJE18" s="104"/>
      <c r="AJF18" s="104"/>
      <c r="AJG18" s="104"/>
      <c r="AJH18" s="104"/>
      <c r="AJI18" s="104"/>
      <c r="AJJ18" s="104"/>
      <c r="AJK18" s="104"/>
      <c r="AJL18" s="104"/>
      <c r="AJM18" s="104"/>
      <c r="AJN18" s="104"/>
      <c r="AJO18" s="104"/>
      <c r="AJP18" s="104"/>
      <c r="AJQ18" s="104"/>
      <c r="AJR18" s="104"/>
      <c r="AJS18" s="104"/>
      <c r="AJT18" s="104"/>
      <c r="AJU18" s="104"/>
      <c r="AJV18" s="104"/>
      <c r="AJW18" s="104"/>
      <c r="AJX18" s="104"/>
      <c r="AJY18" s="104"/>
      <c r="AJZ18" s="104"/>
      <c r="AKA18" s="104"/>
      <c r="AKB18" s="104"/>
      <c r="AKC18" s="104"/>
      <c r="AKD18" s="104"/>
      <c r="AKE18" s="104"/>
      <c r="AKF18" s="104"/>
      <c r="AKG18" s="104"/>
      <c r="AKH18" s="104"/>
      <c r="AKI18" s="104"/>
      <c r="AKJ18" s="104"/>
      <c r="AKK18" s="104"/>
      <c r="AKL18" s="104"/>
      <c r="AKM18" s="104"/>
      <c r="AKN18" s="104"/>
      <c r="AKO18" s="104"/>
      <c r="AKP18" s="104"/>
      <c r="AKQ18" s="104"/>
      <c r="AKR18" s="104"/>
      <c r="AKS18" s="104"/>
      <c r="AKT18" s="104"/>
      <c r="AKU18" s="104"/>
      <c r="AKV18" s="104"/>
      <c r="AKW18" s="104"/>
      <c r="AKX18" s="104"/>
      <c r="AKY18" s="104"/>
      <c r="AKZ18" s="104"/>
      <c r="ALA18" s="104"/>
      <c r="ALB18" s="104"/>
      <c r="ALC18" s="104"/>
      <c r="ALD18" s="104"/>
      <c r="ALE18" s="104"/>
      <c r="ALF18" s="104"/>
      <c r="ALG18" s="104"/>
      <c r="ALH18" s="104"/>
      <c r="ALI18" s="104"/>
      <c r="ALJ18" s="104"/>
      <c r="ALK18" s="104"/>
      <c r="ALL18" s="104"/>
      <c r="ALM18" s="104"/>
      <c r="ALN18" s="104"/>
      <c r="ALO18" s="104"/>
      <c r="ALP18" s="104"/>
      <c r="ALQ18" s="104"/>
      <c r="ALR18" s="104"/>
      <c r="ALS18" s="104"/>
      <c r="ALT18" s="104"/>
      <c r="ALU18" s="104"/>
      <c r="ALV18" s="104"/>
      <c r="ALW18" s="104"/>
      <c r="ALX18" s="104"/>
      <c r="ALY18" s="104"/>
      <c r="ALZ18" s="104"/>
      <c r="AMA18" s="104"/>
      <c r="AMB18" s="104"/>
      <c r="AMC18" s="104"/>
      <c r="AMD18" s="104"/>
      <c r="AME18" s="104"/>
      <c r="AMF18" s="104"/>
      <c r="AMG18" s="104"/>
      <c r="AMH18" s="104"/>
      <c r="AMI18" s="104"/>
      <c r="AMJ18" s="104"/>
    </row>
    <row r="19" spans="1:1024" ht="15" customHeight="1" x14ac:dyDescent="0.2">
      <c r="A19" s="196" t="s">
        <v>14</v>
      </c>
      <c r="B19" s="196"/>
      <c r="C19" s="196"/>
      <c r="D19" s="196"/>
      <c r="E19" s="119">
        <f>SUM(E11:E18)</f>
        <v>738700</v>
      </c>
      <c r="F19" s="124">
        <f>SUM(F11:F18)</f>
        <v>733700</v>
      </c>
      <c r="G19" s="197"/>
      <c r="H19" s="197"/>
      <c r="I19" s="197"/>
      <c r="J19" s="197"/>
      <c r="K19" s="124">
        <f>SUM(K11:K18)</f>
        <v>738700</v>
      </c>
      <c r="L19" s="124">
        <f>SUM(L11:L18)</f>
        <v>733700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4"/>
      <c r="SE19" s="104"/>
      <c r="SF19" s="104"/>
      <c r="SG19" s="104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4"/>
      <c r="SS19" s="104"/>
      <c r="ST19" s="104"/>
      <c r="SU19" s="104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4"/>
      <c r="TG19" s="104"/>
      <c r="TH19" s="104"/>
      <c r="TI19" s="104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4"/>
      <c r="TU19" s="104"/>
      <c r="TV19" s="104"/>
      <c r="TW19" s="104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4"/>
      <c r="UI19" s="104"/>
      <c r="UJ19" s="104"/>
      <c r="UK19" s="104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4"/>
      <c r="UW19" s="104"/>
      <c r="UX19" s="104"/>
      <c r="UY19" s="104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4"/>
      <c r="VK19" s="104"/>
      <c r="VL19" s="104"/>
      <c r="VM19" s="104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  <c r="VX19" s="104"/>
      <c r="VY19" s="104"/>
      <c r="VZ19" s="104"/>
      <c r="WA19" s="104"/>
      <c r="WB19" s="104"/>
      <c r="WC19" s="104"/>
      <c r="WD19" s="104"/>
      <c r="WE19" s="104"/>
      <c r="WF19" s="104"/>
      <c r="WG19" s="104"/>
      <c r="WH19" s="104"/>
      <c r="WI19" s="104"/>
      <c r="WJ19" s="104"/>
      <c r="WK19" s="104"/>
      <c r="WL19" s="104"/>
      <c r="WM19" s="104"/>
      <c r="WN19" s="104"/>
      <c r="WO19" s="104"/>
      <c r="WP19" s="104"/>
      <c r="WQ19" s="104"/>
      <c r="WR19" s="104"/>
      <c r="WS19" s="104"/>
      <c r="WT19" s="104"/>
      <c r="WU19" s="104"/>
      <c r="WV19" s="104"/>
      <c r="WW19" s="104"/>
      <c r="WX19" s="104"/>
      <c r="WY19" s="104"/>
      <c r="WZ19" s="104"/>
      <c r="XA19" s="104"/>
      <c r="XB19" s="104"/>
      <c r="XC19" s="104"/>
      <c r="XD19" s="104"/>
      <c r="XE19" s="104"/>
      <c r="XF19" s="104"/>
      <c r="XG19" s="104"/>
      <c r="XH19" s="104"/>
      <c r="XI19" s="104"/>
      <c r="XJ19" s="104"/>
      <c r="XK19" s="104"/>
      <c r="XL19" s="104"/>
      <c r="XM19" s="104"/>
      <c r="XN19" s="104"/>
      <c r="XO19" s="104"/>
      <c r="XP19" s="104"/>
      <c r="XQ19" s="104"/>
      <c r="XR19" s="104"/>
      <c r="XS19" s="104"/>
      <c r="XT19" s="104"/>
      <c r="XU19" s="104"/>
      <c r="XV19" s="104"/>
      <c r="XW19" s="104"/>
      <c r="XX19" s="104"/>
      <c r="XY19" s="104"/>
      <c r="XZ19" s="104"/>
      <c r="YA19" s="104"/>
      <c r="YB19" s="104"/>
      <c r="YC19" s="104"/>
      <c r="YD19" s="104"/>
      <c r="YE19" s="104"/>
      <c r="YF19" s="104"/>
      <c r="YG19" s="104"/>
      <c r="YH19" s="104"/>
      <c r="YI19" s="104"/>
      <c r="YJ19" s="104"/>
      <c r="YK19" s="104"/>
      <c r="YL19" s="104"/>
      <c r="YM19" s="104"/>
      <c r="YN19" s="104"/>
      <c r="YO19" s="104"/>
      <c r="YP19" s="104"/>
      <c r="YQ19" s="104"/>
      <c r="YR19" s="104"/>
      <c r="YS19" s="104"/>
      <c r="YT19" s="104"/>
      <c r="YU19" s="104"/>
      <c r="YV19" s="104"/>
      <c r="YW19" s="104"/>
      <c r="YX19" s="104"/>
      <c r="YY19" s="104"/>
      <c r="YZ19" s="104"/>
      <c r="ZA19" s="104"/>
      <c r="ZB19" s="104"/>
      <c r="ZC19" s="104"/>
      <c r="ZD19" s="104"/>
      <c r="ZE19" s="104"/>
      <c r="ZF19" s="104"/>
      <c r="ZG19" s="104"/>
      <c r="ZH19" s="104"/>
      <c r="ZI19" s="104"/>
      <c r="ZJ19" s="104"/>
      <c r="ZK19" s="104"/>
      <c r="ZL19" s="104"/>
      <c r="ZM19" s="104"/>
      <c r="ZN19" s="104"/>
      <c r="ZO19" s="104"/>
      <c r="ZP19" s="104"/>
      <c r="ZQ19" s="104"/>
      <c r="ZR19" s="104"/>
      <c r="ZS19" s="104"/>
      <c r="ZT19" s="104"/>
      <c r="ZU19" s="104"/>
      <c r="ZV19" s="104"/>
      <c r="ZW19" s="104"/>
      <c r="ZX19" s="104"/>
      <c r="ZY19" s="104"/>
      <c r="ZZ19" s="104"/>
      <c r="AAA19" s="104"/>
      <c r="AAB19" s="104"/>
      <c r="AAC19" s="104"/>
      <c r="AAD19" s="104"/>
      <c r="AAE19" s="104"/>
      <c r="AAF19" s="104"/>
      <c r="AAG19" s="104"/>
      <c r="AAH19" s="104"/>
      <c r="AAI19" s="104"/>
      <c r="AAJ19" s="104"/>
      <c r="AAK19" s="104"/>
      <c r="AAL19" s="104"/>
      <c r="AAM19" s="104"/>
      <c r="AAN19" s="104"/>
      <c r="AAO19" s="104"/>
      <c r="AAP19" s="104"/>
      <c r="AAQ19" s="104"/>
      <c r="AAR19" s="104"/>
      <c r="AAS19" s="104"/>
      <c r="AAT19" s="104"/>
      <c r="AAU19" s="104"/>
      <c r="AAV19" s="104"/>
      <c r="AAW19" s="104"/>
      <c r="AAX19" s="104"/>
      <c r="AAY19" s="104"/>
      <c r="AAZ19" s="104"/>
      <c r="ABA19" s="104"/>
      <c r="ABB19" s="104"/>
      <c r="ABC19" s="104"/>
      <c r="ABD19" s="104"/>
      <c r="ABE19" s="104"/>
      <c r="ABF19" s="104"/>
      <c r="ABG19" s="104"/>
      <c r="ABH19" s="104"/>
      <c r="ABI19" s="104"/>
      <c r="ABJ19" s="104"/>
      <c r="ABK19" s="104"/>
      <c r="ABL19" s="104"/>
      <c r="ABM19" s="104"/>
      <c r="ABN19" s="104"/>
      <c r="ABO19" s="104"/>
      <c r="ABP19" s="104"/>
      <c r="ABQ19" s="104"/>
      <c r="ABR19" s="104"/>
      <c r="ABS19" s="104"/>
      <c r="ABT19" s="104"/>
      <c r="ABU19" s="104"/>
      <c r="ABV19" s="104"/>
      <c r="ABW19" s="104"/>
      <c r="ABX19" s="104"/>
      <c r="ABY19" s="104"/>
      <c r="ABZ19" s="104"/>
      <c r="ACA19" s="104"/>
      <c r="ACB19" s="104"/>
      <c r="ACC19" s="104"/>
      <c r="ACD19" s="104"/>
      <c r="ACE19" s="104"/>
      <c r="ACF19" s="104"/>
      <c r="ACG19" s="104"/>
      <c r="ACH19" s="104"/>
      <c r="ACI19" s="104"/>
      <c r="ACJ19" s="104"/>
      <c r="ACK19" s="104"/>
      <c r="ACL19" s="104"/>
      <c r="ACM19" s="104"/>
      <c r="ACN19" s="104"/>
      <c r="ACO19" s="104"/>
      <c r="ACP19" s="104"/>
      <c r="ACQ19" s="104"/>
      <c r="ACR19" s="104"/>
      <c r="ACS19" s="104"/>
      <c r="ACT19" s="104"/>
      <c r="ACU19" s="104"/>
      <c r="ACV19" s="104"/>
      <c r="ACW19" s="104"/>
      <c r="ACX19" s="104"/>
      <c r="ACY19" s="104"/>
      <c r="ACZ19" s="104"/>
      <c r="ADA19" s="104"/>
      <c r="ADB19" s="104"/>
      <c r="ADC19" s="104"/>
      <c r="ADD19" s="104"/>
      <c r="ADE19" s="104"/>
      <c r="ADF19" s="104"/>
      <c r="ADG19" s="104"/>
      <c r="ADH19" s="104"/>
      <c r="ADI19" s="104"/>
      <c r="ADJ19" s="104"/>
      <c r="ADK19" s="104"/>
      <c r="ADL19" s="104"/>
      <c r="ADM19" s="104"/>
      <c r="ADN19" s="104"/>
      <c r="ADO19" s="104"/>
      <c r="ADP19" s="104"/>
      <c r="ADQ19" s="104"/>
      <c r="ADR19" s="104"/>
      <c r="ADS19" s="104"/>
      <c r="ADT19" s="104"/>
      <c r="ADU19" s="104"/>
      <c r="ADV19" s="104"/>
      <c r="ADW19" s="104"/>
      <c r="ADX19" s="104"/>
      <c r="ADY19" s="104"/>
      <c r="ADZ19" s="104"/>
      <c r="AEA19" s="104"/>
      <c r="AEB19" s="104"/>
      <c r="AEC19" s="104"/>
      <c r="AED19" s="104"/>
      <c r="AEE19" s="104"/>
      <c r="AEF19" s="104"/>
      <c r="AEG19" s="104"/>
      <c r="AEH19" s="104"/>
      <c r="AEI19" s="104"/>
      <c r="AEJ19" s="104"/>
      <c r="AEK19" s="104"/>
      <c r="AEL19" s="104"/>
      <c r="AEM19" s="104"/>
      <c r="AEN19" s="104"/>
      <c r="AEO19" s="104"/>
      <c r="AEP19" s="104"/>
      <c r="AEQ19" s="104"/>
      <c r="AER19" s="104"/>
      <c r="AES19" s="104"/>
      <c r="AET19" s="104"/>
      <c r="AEU19" s="104"/>
      <c r="AEV19" s="104"/>
      <c r="AEW19" s="104"/>
      <c r="AEX19" s="104"/>
      <c r="AEY19" s="104"/>
      <c r="AEZ19" s="104"/>
      <c r="AFA19" s="104"/>
      <c r="AFB19" s="104"/>
      <c r="AFC19" s="104"/>
      <c r="AFD19" s="104"/>
      <c r="AFE19" s="104"/>
      <c r="AFF19" s="104"/>
      <c r="AFG19" s="104"/>
      <c r="AFH19" s="104"/>
      <c r="AFI19" s="104"/>
      <c r="AFJ19" s="104"/>
      <c r="AFK19" s="104"/>
      <c r="AFL19" s="104"/>
      <c r="AFM19" s="104"/>
      <c r="AFN19" s="104"/>
      <c r="AFO19" s="104"/>
      <c r="AFP19" s="104"/>
      <c r="AFQ19" s="104"/>
      <c r="AFR19" s="104"/>
      <c r="AFS19" s="104"/>
      <c r="AFT19" s="104"/>
      <c r="AFU19" s="104"/>
      <c r="AFV19" s="104"/>
      <c r="AFW19" s="104"/>
      <c r="AFX19" s="104"/>
      <c r="AFY19" s="104"/>
      <c r="AFZ19" s="104"/>
      <c r="AGA19" s="104"/>
      <c r="AGB19" s="104"/>
      <c r="AGC19" s="104"/>
      <c r="AGD19" s="104"/>
      <c r="AGE19" s="104"/>
      <c r="AGF19" s="104"/>
      <c r="AGG19" s="104"/>
      <c r="AGH19" s="104"/>
      <c r="AGI19" s="104"/>
      <c r="AGJ19" s="104"/>
      <c r="AGK19" s="104"/>
      <c r="AGL19" s="104"/>
      <c r="AGM19" s="104"/>
      <c r="AGN19" s="104"/>
      <c r="AGO19" s="104"/>
      <c r="AGP19" s="104"/>
      <c r="AGQ19" s="104"/>
      <c r="AGR19" s="104"/>
      <c r="AGS19" s="104"/>
      <c r="AGT19" s="104"/>
      <c r="AGU19" s="104"/>
      <c r="AGV19" s="104"/>
      <c r="AGW19" s="104"/>
      <c r="AGX19" s="104"/>
      <c r="AGY19" s="104"/>
      <c r="AGZ19" s="104"/>
      <c r="AHA19" s="104"/>
      <c r="AHB19" s="104"/>
      <c r="AHC19" s="104"/>
      <c r="AHD19" s="104"/>
      <c r="AHE19" s="104"/>
      <c r="AHF19" s="104"/>
      <c r="AHG19" s="104"/>
      <c r="AHH19" s="104"/>
      <c r="AHI19" s="104"/>
      <c r="AHJ19" s="104"/>
      <c r="AHK19" s="104"/>
      <c r="AHL19" s="104"/>
      <c r="AHM19" s="104"/>
      <c r="AHN19" s="104"/>
      <c r="AHO19" s="104"/>
      <c r="AHP19" s="104"/>
      <c r="AHQ19" s="104"/>
      <c r="AHR19" s="104"/>
      <c r="AHS19" s="104"/>
      <c r="AHT19" s="104"/>
      <c r="AHU19" s="104"/>
      <c r="AHV19" s="104"/>
      <c r="AHW19" s="104"/>
      <c r="AHX19" s="104"/>
      <c r="AHY19" s="104"/>
      <c r="AHZ19" s="104"/>
      <c r="AIA19" s="104"/>
      <c r="AIB19" s="104"/>
      <c r="AIC19" s="104"/>
      <c r="AID19" s="104"/>
      <c r="AIE19" s="104"/>
      <c r="AIF19" s="104"/>
      <c r="AIG19" s="104"/>
      <c r="AIH19" s="104"/>
      <c r="AII19" s="104"/>
      <c r="AIJ19" s="104"/>
      <c r="AIK19" s="104"/>
      <c r="AIL19" s="104"/>
      <c r="AIM19" s="104"/>
      <c r="AIN19" s="104"/>
      <c r="AIO19" s="104"/>
      <c r="AIP19" s="104"/>
      <c r="AIQ19" s="104"/>
      <c r="AIR19" s="104"/>
      <c r="AIS19" s="104"/>
      <c r="AIT19" s="104"/>
      <c r="AIU19" s="104"/>
      <c r="AIV19" s="104"/>
      <c r="AIW19" s="104"/>
      <c r="AIX19" s="104"/>
      <c r="AIY19" s="104"/>
      <c r="AIZ19" s="104"/>
      <c r="AJA19" s="104"/>
      <c r="AJB19" s="104"/>
      <c r="AJC19" s="104"/>
      <c r="AJD19" s="104"/>
      <c r="AJE19" s="104"/>
      <c r="AJF19" s="104"/>
      <c r="AJG19" s="104"/>
      <c r="AJH19" s="104"/>
      <c r="AJI19" s="104"/>
      <c r="AJJ19" s="104"/>
      <c r="AJK19" s="104"/>
      <c r="AJL19" s="104"/>
      <c r="AJM19" s="104"/>
      <c r="AJN19" s="104"/>
      <c r="AJO19" s="104"/>
      <c r="AJP19" s="104"/>
      <c r="AJQ19" s="104"/>
      <c r="AJR19" s="104"/>
      <c r="AJS19" s="104"/>
      <c r="AJT19" s="104"/>
      <c r="AJU19" s="104"/>
      <c r="AJV19" s="104"/>
      <c r="AJW19" s="104"/>
      <c r="AJX19" s="104"/>
      <c r="AJY19" s="104"/>
      <c r="AJZ19" s="104"/>
      <c r="AKA19" s="104"/>
      <c r="AKB19" s="104"/>
      <c r="AKC19" s="104"/>
      <c r="AKD19" s="104"/>
      <c r="AKE19" s="104"/>
      <c r="AKF19" s="104"/>
      <c r="AKG19" s="104"/>
      <c r="AKH19" s="104"/>
      <c r="AKI19" s="104"/>
      <c r="AKJ19" s="104"/>
      <c r="AKK19" s="104"/>
      <c r="AKL19" s="104"/>
      <c r="AKM19" s="104"/>
      <c r="AKN19" s="104"/>
      <c r="AKO19" s="104"/>
      <c r="AKP19" s="104"/>
      <c r="AKQ19" s="104"/>
      <c r="AKR19" s="104"/>
      <c r="AKS19" s="104"/>
      <c r="AKT19" s="104"/>
      <c r="AKU19" s="104"/>
      <c r="AKV19" s="104"/>
      <c r="AKW19" s="104"/>
      <c r="AKX19" s="104"/>
      <c r="AKY19" s="104"/>
      <c r="AKZ19" s="104"/>
      <c r="ALA19" s="104"/>
      <c r="ALB19" s="104"/>
      <c r="ALC19" s="104"/>
      <c r="ALD19" s="104"/>
      <c r="ALE19" s="104"/>
      <c r="ALF19" s="104"/>
      <c r="ALG19" s="104"/>
      <c r="ALH19" s="104"/>
      <c r="ALI19" s="104"/>
      <c r="ALJ19" s="104"/>
      <c r="ALK19" s="104"/>
      <c r="ALL19" s="104"/>
      <c r="ALM19" s="104"/>
      <c r="ALN19" s="104"/>
      <c r="ALO19" s="104"/>
      <c r="ALP19" s="104"/>
      <c r="ALQ19" s="104"/>
      <c r="ALR19" s="104"/>
      <c r="ALS19" s="104"/>
      <c r="ALT19" s="104"/>
      <c r="ALU19" s="104"/>
      <c r="ALV19" s="104"/>
      <c r="ALW19" s="104"/>
      <c r="ALX19" s="104"/>
      <c r="ALY19" s="104"/>
      <c r="ALZ19" s="104"/>
      <c r="AMA19" s="104"/>
      <c r="AMB19" s="104"/>
      <c r="AMC19" s="104"/>
      <c r="AMD19" s="104"/>
      <c r="AME19" s="104"/>
      <c r="AMF19" s="104"/>
      <c r="AMG19" s="104"/>
      <c r="AMH19" s="104"/>
      <c r="AMI19" s="104"/>
      <c r="AMJ19" s="104"/>
    </row>
    <row r="20" spans="1:1024" ht="6" customHeight="1" x14ac:dyDescent="0.2">
      <c r="A20" s="123"/>
      <c r="B20" s="121"/>
      <c r="C20" s="121"/>
      <c r="D20" s="121"/>
      <c r="E20" s="119"/>
      <c r="F20" s="125"/>
      <c r="G20" s="123"/>
      <c r="H20" s="121"/>
      <c r="I20" s="121"/>
      <c r="J20" s="121"/>
      <c r="K20" s="118"/>
      <c r="L20" s="118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4"/>
      <c r="SD20" s="104"/>
      <c r="SE20" s="104"/>
      <c r="SF20" s="104"/>
      <c r="SG20" s="104"/>
      <c r="SH20" s="104"/>
      <c r="SI20" s="104"/>
      <c r="SJ20" s="104"/>
      <c r="SK20" s="104"/>
      <c r="SL20" s="104"/>
      <c r="SM20" s="104"/>
      <c r="SN20" s="104"/>
      <c r="SO20" s="104"/>
      <c r="SP20" s="104"/>
      <c r="SQ20" s="104"/>
      <c r="SR20" s="104"/>
      <c r="SS20" s="104"/>
      <c r="ST20" s="104"/>
      <c r="SU20" s="104"/>
      <c r="SV20" s="104"/>
      <c r="SW20" s="104"/>
      <c r="SX20" s="104"/>
      <c r="SY20" s="104"/>
      <c r="SZ20" s="104"/>
      <c r="TA20" s="104"/>
      <c r="TB20" s="104"/>
      <c r="TC20" s="104"/>
      <c r="TD20" s="104"/>
      <c r="TE20" s="104"/>
      <c r="TF20" s="104"/>
      <c r="TG20" s="104"/>
      <c r="TH20" s="104"/>
      <c r="TI20" s="104"/>
      <c r="TJ20" s="104"/>
      <c r="TK20" s="104"/>
      <c r="TL20" s="104"/>
      <c r="TM20" s="104"/>
      <c r="TN20" s="104"/>
      <c r="TO20" s="104"/>
      <c r="TP20" s="104"/>
      <c r="TQ20" s="104"/>
      <c r="TR20" s="104"/>
      <c r="TS20" s="104"/>
      <c r="TT20" s="104"/>
      <c r="TU20" s="104"/>
      <c r="TV20" s="104"/>
      <c r="TW20" s="104"/>
      <c r="TX20" s="104"/>
      <c r="TY20" s="104"/>
      <c r="TZ20" s="104"/>
      <c r="UA20" s="104"/>
      <c r="UB20" s="104"/>
      <c r="UC20" s="104"/>
      <c r="UD20" s="104"/>
      <c r="UE20" s="104"/>
      <c r="UF20" s="104"/>
      <c r="UG20" s="104"/>
      <c r="UH20" s="104"/>
      <c r="UI20" s="104"/>
      <c r="UJ20" s="104"/>
      <c r="UK20" s="104"/>
      <c r="UL20" s="104"/>
      <c r="UM20" s="104"/>
      <c r="UN20" s="104"/>
      <c r="UO20" s="104"/>
      <c r="UP20" s="104"/>
      <c r="UQ20" s="104"/>
      <c r="UR20" s="104"/>
      <c r="US20" s="104"/>
      <c r="UT20" s="104"/>
      <c r="UU20" s="104"/>
      <c r="UV20" s="104"/>
      <c r="UW20" s="104"/>
      <c r="UX20" s="104"/>
      <c r="UY20" s="104"/>
      <c r="UZ20" s="104"/>
      <c r="VA20" s="104"/>
      <c r="VB20" s="104"/>
      <c r="VC20" s="104"/>
      <c r="VD20" s="104"/>
      <c r="VE20" s="104"/>
      <c r="VF20" s="104"/>
      <c r="VG20" s="104"/>
      <c r="VH20" s="104"/>
      <c r="VI20" s="104"/>
      <c r="VJ20" s="104"/>
      <c r="VK20" s="104"/>
      <c r="VL20" s="104"/>
      <c r="VM20" s="104"/>
      <c r="VN20" s="104"/>
      <c r="VO20" s="104"/>
      <c r="VP20" s="104"/>
      <c r="VQ20" s="104"/>
      <c r="VR20" s="104"/>
      <c r="VS20" s="104"/>
      <c r="VT20" s="104"/>
      <c r="VU20" s="104"/>
      <c r="VV20" s="104"/>
      <c r="VW20" s="104"/>
      <c r="VX20" s="104"/>
      <c r="VY20" s="104"/>
      <c r="VZ20" s="104"/>
      <c r="WA20" s="104"/>
      <c r="WB20" s="104"/>
      <c r="WC20" s="104"/>
      <c r="WD20" s="104"/>
      <c r="WE20" s="104"/>
      <c r="WF20" s="104"/>
      <c r="WG20" s="104"/>
      <c r="WH20" s="104"/>
      <c r="WI20" s="104"/>
      <c r="WJ20" s="104"/>
      <c r="WK20" s="104"/>
      <c r="WL20" s="104"/>
      <c r="WM20" s="104"/>
      <c r="WN20" s="104"/>
      <c r="WO20" s="104"/>
      <c r="WP20" s="104"/>
      <c r="WQ20" s="104"/>
      <c r="WR20" s="104"/>
      <c r="WS20" s="104"/>
      <c r="WT20" s="104"/>
      <c r="WU20" s="104"/>
      <c r="WV20" s="104"/>
      <c r="WW20" s="104"/>
      <c r="WX20" s="104"/>
      <c r="WY20" s="104"/>
      <c r="WZ20" s="104"/>
      <c r="XA20" s="104"/>
      <c r="XB20" s="104"/>
      <c r="XC20" s="104"/>
      <c r="XD20" s="104"/>
      <c r="XE20" s="104"/>
      <c r="XF20" s="104"/>
      <c r="XG20" s="104"/>
      <c r="XH20" s="104"/>
      <c r="XI20" s="104"/>
      <c r="XJ20" s="104"/>
      <c r="XK20" s="104"/>
      <c r="XL20" s="104"/>
      <c r="XM20" s="104"/>
      <c r="XN20" s="104"/>
      <c r="XO20" s="104"/>
      <c r="XP20" s="104"/>
      <c r="XQ20" s="104"/>
      <c r="XR20" s="104"/>
      <c r="XS20" s="104"/>
      <c r="XT20" s="104"/>
      <c r="XU20" s="104"/>
      <c r="XV20" s="104"/>
      <c r="XW20" s="104"/>
      <c r="XX20" s="104"/>
      <c r="XY20" s="104"/>
      <c r="XZ20" s="104"/>
      <c r="YA20" s="104"/>
      <c r="YB20" s="104"/>
      <c r="YC20" s="104"/>
      <c r="YD20" s="104"/>
      <c r="YE20" s="104"/>
      <c r="YF20" s="104"/>
      <c r="YG20" s="104"/>
      <c r="YH20" s="104"/>
      <c r="YI20" s="104"/>
      <c r="YJ20" s="104"/>
      <c r="YK20" s="104"/>
      <c r="YL20" s="104"/>
      <c r="YM20" s="104"/>
      <c r="YN20" s="104"/>
      <c r="YO20" s="104"/>
      <c r="YP20" s="104"/>
      <c r="YQ20" s="104"/>
      <c r="YR20" s="104"/>
      <c r="YS20" s="104"/>
      <c r="YT20" s="104"/>
      <c r="YU20" s="104"/>
      <c r="YV20" s="104"/>
      <c r="YW20" s="104"/>
      <c r="YX20" s="104"/>
      <c r="YY20" s="104"/>
      <c r="YZ20" s="104"/>
      <c r="ZA20" s="104"/>
      <c r="ZB20" s="104"/>
      <c r="ZC20" s="104"/>
      <c r="ZD20" s="104"/>
      <c r="ZE20" s="104"/>
      <c r="ZF20" s="104"/>
      <c r="ZG20" s="104"/>
      <c r="ZH20" s="104"/>
      <c r="ZI20" s="104"/>
      <c r="ZJ20" s="104"/>
      <c r="ZK20" s="104"/>
      <c r="ZL20" s="104"/>
      <c r="ZM20" s="104"/>
      <c r="ZN20" s="104"/>
      <c r="ZO20" s="104"/>
      <c r="ZP20" s="104"/>
      <c r="ZQ20" s="104"/>
      <c r="ZR20" s="104"/>
      <c r="ZS20" s="104"/>
      <c r="ZT20" s="104"/>
      <c r="ZU20" s="104"/>
      <c r="ZV20" s="104"/>
      <c r="ZW20" s="104"/>
      <c r="ZX20" s="104"/>
      <c r="ZY20" s="104"/>
      <c r="ZZ20" s="104"/>
      <c r="AAA20" s="104"/>
      <c r="AAB20" s="104"/>
      <c r="AAC20" s="104"/>
      <c r="AAD20" s="104"/>
      <c r="AAE20" s="104"/>
      <c r="AAF20" s="104"/>
      <c r="AAG20" s="104"/>
      <c r="AAH20" s="104"/>
      <c r="AAI20" s="104"/>
      <c r="AAJ20" s="104"/>
      <c r="AAK20" s="104"/>
      <c r="AAL20" s="104"/>
      <c r="AAM20" s="104"/>
      <c r="AAN20" s="104"/>
      <c r="AAO20" s="104"/>
      <c r="AAP20" s="104"/>
      <c r="AAQ20" s="104"/>
      <c r="AAR20" s="104"/>
      <c r="AAS20" s="104"/>
      <c r="AAT20" s="104"/>
      <c r="AAU20" s="104"/>
      <c r="AAV20" s="104"/>
      <c r="AAW20" s="104"/>
      <c r="AAX20" s="104"/>
      <c r="AAY20" s="104"/>
      <c r="AAZ20" s="104"/>
      <c r="ABA20" s="104"/>
      <c r="ABB20" s="104"/>
      <c r="ABC20" s="104"/>
      <c r="ABD20" s="104"/>
      <c r="ABE20" s="104"/>
      <c r="ABF20" s="104"/>
      <c r="ABG20" s="104"/>
      <c r="ABH20" s="104"/>
      <c r="ABI20" s="104"/>
      <c r="ABJ20" s="104"/>
      <c r="ABK20" s="104"/>
      <c r="ABL20" s="104"/>
      <c r="ABM20" s="104"/>
      <c r="ABN20" s="104"/>
      <c r="ABO20" s="104"/>
      <c r="ABP20" s="104"/>
      <c r="ABQ20" s="104"/>
      <c r="ABR20" s="104"/>
      <c r="ABS20" s="104"/>
      <c r="ABT20" s="104"/>
      <c r="ABU20" s="104"/>
      <c r="ABV20" s="104"/>
      <c r="ABW20" s="104"/>
      <c r="ABX20" s="104"/>
      <c r="ABY20" s="104"/>
      <c r="ABZ20" s="104"/>
      <c r="ACA20" s="104"/>
      <c r="ACB20" s="104"/>
      <c r="ACC20" s="104"/>
      <c r="ACD20" s="104"/>
      <c r="ACE20" s="104"/>
      <c r="ACF20" s="104"/>
      <c r="ACG20" s="104"/>
      <c r="ACH20" s="104"/>
      <c r="ACI20" s="104"/>
      <c r="ACJ20" s="104"/>
      <c r="ACK20" s="104"/>
      <c r="ACL20" s="104"/>
      <c r="ACM20" s="104"/>
      <c r="ACN20" s="104"/>
      <c r="ACO20" s="104"/>
      <c r="ACP20" s="104"/>
      <c r="ACQ20" s="104"/>
      <c r="ACR20" s="104"/>
      <c r="ACS20" s="104"/>
      <c r="ACT20" s="104"/>
      <c r="ACU20" s="104"/>
      <c r="ACV20" s="104"/>
      <c r="ACW20" s="104"/>
      <c r="ACX20" s="104"/>
      <c r="ACY20" s="104"/>
      <c r="ACZ20" s="104"/>
      <c r="ADA20" s="104"/>
      <c r="ADB20" s="104"/>
      <c r="ADC20" s="104"/>
      <c r="ADD20" s="104"/>
      <c r="ADE20" s="104"/>
      <c r="ADF20" s="104"/>
      <c r="ADG20" s="104"/>
      <c r="ADH20" s="104"/>
      <c r="ADI20" s="104"/>
      <c r="ADJ20" s="104"/>
      <c r="ADK20" s="104"/>
      <c r="ADL20" s="104"/>
      <c r="ADM20" s="104"/>
      <c r="ADN20" s="104"/>
      <c r="ADO20" s="104"/>
      <c r="ADP20" s="104"/>
      <c r="ADQ20" s="104"/>
      <c r="ADR20" s="104"/>
      <c r="ADS20" s="104"/>
      <c r="ADT20" s="104"/>
      <c r="ADU20" s="104"/>
      <c r="ADV20" s="104"/>
      <c r="ADW20" s="104"/>
      <c r="ADX20" s="104"/>
      <c r="ADY20" s="104"/>
      <c r="ADZ20" s="104"/>
      <c r="AEA20" s="104"/>
      <c r="AEB20" s="104"/>
      <c r="AEC20" s="104"/>
      <c r="AED20" s="104"/>
      <c r="AEE20" s="104"/>
      <c r="AEF20" s="104"/>
      <c r="AEG20" s="104"/>
      <c r="AEH20" s="104"/>
      <c r="AEI20" s="104"/>
      <c r="AEJ20" s="104"/>
      <c r="AEK20" s="104"/>
      <c r="AEL20" s="104"/>
      <c r="AEM20" s="104"/>
      <c r="AEN20" s="104"/>
      <c r="AEO20" s="104"/>
      <c r="AEP20" s="104"/>
      <c r="AEQ20" s="104"/>
      <c r="AER20" s="104"/>
      <c r="AES20" s="104"/>
      <c r="AET20" s="104"/>
      <c r="AEU20" s="104"/>
      <c r="AEV20" s="104"/>
      <c r="AEW20" s="104"/>
      <c r="AEX20" s="104"/>
      <c r="AEY20" s="104"/>
      <c r="AEZ20" s="104"/>
      <c r="AFA20" s="104"/>
      <c r="AFB20" s="104"/>
      <c r="AFC20" s="104"/>
      <c r="AFD20" s="104"/>
      <c r="AFE20" s="104"/>
      <c r="AFF20" s="104"/>
      <c r="AFG20" s="104"/>
      <c r="AFH20" s="104"/>
      <c r="AFI20" s="104"/>
      <c r="AFJ20" s="104"/>
      <c r="AFK20" s="104"/>
      <c r="AFL20" s="104"/>
      <c r="AFM20" s="104"/>
      <c r="AFN20" s="104"/>
      <c r="AFO20" s="104"/>
      <c r="AFP20" s="104"/>
      <c r="AFQ20" s="104"/>
      <c r="AFR20" s="104"/>
      <c r="AFS20" s="104"/>
      <c r="AFT20" s="104"/>
      <c r="AFU20" s="104"/>
      <c r="AFV20" s="104"/>
      <c r="AFW20" s="104"/>
      <c r="AFX20" s="104"/>
      <c r="AFY20" s="104"/>
      <c r="AFZ20" s="104"/>
      <c r="AGA20" s="104"/>
      <c r="AGB20" s="104"/>
      <c r="AGC20" s="104"/>
      <c r="AGD20" s="104"/>
      <c r="AGE20" s="104"/>
      <c r="AGF20" s="104"/>
      <c r="AGG20" s="104"/>
      <c r="AGH20" s="104"/>
      <c r="AGI20" s="104"/>
      <c r="AGJ20" s="104"/>
      <c r="AGK20" s="104"/>
      <c r="AGL20" s="104"/>
      <c r="AGM20" s="104"/>
      <c r="AGN20" s="104"/>
      <c r="AGO20" s="104"/>
      <c r="AGP20" s="104"/>
      <c r="AGQ20" s="104"/>
      <c r="AGR20" s="104"/>
      <c r="AGS20" s="104"/>
      <c r="AGT20" s="104"/>
      <c r="AGU20" s="104"/>
      <c r="AGV20" s="104"/>
      <c r="AGW20" s="104"/>
      <c r="AGX20" s="104"/>
      <c r="AGY20" s="104"/>
      <c r="AGZ20" s="104"/>
      <c r="AHA20" s="104"/>
      <c r="AHB20" s="104"/>
      <c r="AHC20" s="104"/>
      <c r="AHD20" s="104"/>
      <c r="AHE20" s="104"/>
      <c r="AHF20" s="104"/>
      <c r="AHG20" s="104"/>
      <c r="AHH20" s="104"/>
      <c r="AHI20" s="104"/>
      <c r="AHJ20" s="104"/>
      <c r="AHK20" s="104"/>
      <c r="AHL20" s="104"/>
      <c r="AHM20" s="104"/>
      <c r="AHN20" s="104"/>
      <c r="AHO20" s="104"/>
      <c r="AHP20" s="104"/>
      <c r="AHQ20" s="104"/>
      <c r="AHR20" s="104"/>
      <c r="AHS20" s="104"/>
      <c r="AHT20" s="104"/>
      <c r="AHU20" s="104"/>
      <c r="AHV20" s="104"/>
      <c r="AHW20" s="104"/>
      <c r="AHX20" s="104"/>
      <c r="AHY20" s="104"/>
      <c r="AHZ20" s="104"/>
      <c r="AIA20" s="104"/>
      <c r="AIB20" s="104"/>
      <c r="AIC20" s="104"/>
      <c r="AID20" s="104"/>
      <c r="AIE20" s="104"/>
      <c r="AIF20" s="104"/>
      <c r="AIG20" s="104"/>
      <c r="AIH20" s="104"/>
      <c r="AII20" s="104"/>
      <c r="AIJ20" s="104"/>
      <c r="AIK20" s="104"/>
      <c r="AIL20" s="104"/>
      <c r="AIM20" s="104"/>
      <c r="AIN20" s="104"/>
      <c r="AIO20" s="104"/>
      <c r="AIP20" s="104"/>
      <c r="AIQ20" s="104"/>
      <c r="AIR20" s="104"/>
      <c r="AIS20" s="104"/>
      <c r="AIT20" s="104"/>
      <c r="AIU20" s="104"/>
      <c r="AIV20" s="104"/>
      <c r="AIW20" s="104"/>
      <c r="AIX20" s="104"/>
      <c r="AIY20" s="104"/>
      <c r="AIZ20" s="104"/>
      <c r="AJA20" s="104"/>
      <c r="AJB20" s="104"/>
      <c r="AJC20" s="104"/>
      <c r="AJD20" s="104"/>
      <c r="AJE20" s="104"/>
      <c r="AJF20" s="104"/>
      <c r="AJG20" s="104"/>
      <c r="AJH20" s="104"/>
      <c r="AJI20" s="104"/>
      <c r="AJJ20" s="104"/>
      <c r="AJK20" s="104"/>
      <c r="AJL20" s="104"/>
      <c r="AJM20" s="104"/>
      <c r="AJN20" s="104"/>
      <c r="AJO20" s="104"/>
      <c r="AJP20" s="104"/>
      <c r="AJQ20" s="104"/>
      <c r="AJR20" s="104"/>
      <c r="AJS20" s="104"/>
      <c r="AJT20" s="104"/>
      <c r="AJU20" s="104"/>
      <c r="AJV20" s="104"/>
      <c r="AJW20" s="104"/>
      <c r="AJX20" s="104"/>
      <c r="AJY20" s="104"/>
      <c r="AJZ20" s="104"/>
      <c r="AKA20" s="104"/>
      <c r="AKB20" s="104"/>
      <c r="AKC20" s="104"/>
      <c r="AKD20" s="104"/>
      <c r="AKE20" s="104"/>
      <c r="AKF20" s="104"/>
      <c r="AKG20" s="104"/>
      <c r="AKH20" s="104"/>
      <c r="AKI20" s="104"/>
      <c r="AKJ20" s="104"/>
      <c r="AKK20" s="104"/>
      <c r="AKL20" s="104"/>
      <c r="AKM20" s="104"/>
      <c r="AKN20" s="104"/>
      <c r="AKO20" s="104"/>
      <c r="AKP20" s="104"/>
      <c r="AKQ20" s="104"/>
      <c r="AKR20" s="104"/>
      <c r="AKS20" s="104"/>
      <c r="AKT20" s="104"/>
      <c r="AKU20" s="104"/>
      <c r="AKV20" s="104"/>
      <c r="AKW20" s="104"/>
      <c r="AKX20" s="104"/>
      <c r="AKY20" s="104"/>
      <c r="AKZ20" s="104"/>
      <c r="ALA20" s="104"/>
      <c r="ALB20" s="104"/>
      <c r="ALC20" s="104"/>
      <c r="ALD20" s="104"/>
      <c r="ALE20" s="104"/>
      <c r="ALF20" s="104"/>
      <c r="ALG20" s="104"/>
      <c r="ALH20" s="104"/>
      <c r="ALI20" s="104"/>
      <c r="ALJ20" s="104"/>
      <c r="ALK20" s="104"/>
      <c r="ALL20" s="104"/>
      <c r="ALM20" s="104"/>
      <c r="ALN20" s="104"/>
      <c r="ALO20" s="104"/>
      <c r="ALP20" s="104"/>
      <c r="ALQ20" s="104"/>
      <c r="ALR20" s="104"/>
      <c r="ALS20" s="104"/>
      <c r="ALT20" s="104"/>
      <c r="ALU20" s="104"/>
      <c r="ALV20" s="104"/>
      <c r="ALW20" s="104"/>
      <c r="ALX20" s="104"/>
      <c r="ALY20" s="104"/>
      <c r="ALZ20" s="104"/>
      <c r="AMA20" s="104"/>
      <c r="AMB20" s="104"/>
      <c r="AMC20" s="104"/>
      <c r="AMD20" s="104"/>
      <c r="AME20" s="104"/>
      <c r="AMF20" s="104"/>
      <c r="AMG20" s="104"/>
      <c r="AMH20" s="104"/>
      <c r="AMI20" s="104"/>
      <c r="AMJ20" s="104"/>
    </row>
    <row r="21" spans="1:1024" ht="15" customHeight="1" x14ac:dyDescent="0.2">
      <c r="A21" s="195" t="s">
        <v>15</v>
      </c>
      <c r="B21" s="195"/>
      <c r="C21" s="195"/>
      <c r="D21" s="195"/>
      <c r="E21" s="119"/>
      <c r="F21" s="125"/>
      <c r="G21" s="195" t="s">
        <v>15</v>
      </c>
      <c r="H21" s="195"/>
      <c r="I21" s="195"/>
      <c r="J21" s="195"/>
      <c r="K21" s="118"/>
      <c r="L21" s="118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</row>
    <row r="22" spans="1:1024" ht="15" customHeight="1" x14ac:dyDescent="0.2">
      <c r="A22" s="196" t="s">
        <v>16</v>
      </c>
      <c r="B22" s="196"/>
      <c r="C22" s="196"/>
      <c r="D22" s="196"/>
      <c r="E22" s="119">
        <v>9800</v>
      </c>
      <c r="F22" s="119">
        <v>9800</v>
      </c>
      <c r="G22" s="197" t="s">
        <v>6</v>
      </c>
      <c r="H22" s="197"/>
      <c r="I22" s="197"/>
      <c r="J22" s="197"/>
      <c r="K22" s="124">
        <f>E26-SUM(K23:K25)</f>
        <v>22725</v>
      </c>
      <c r="L22" s="124">
        <f>E26-SUM(L23:L25)</f>
        <v>22587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</row>
    <row r="23" spans="1:1024" ht="15" customHeight="1" x14ac:dyDescent="0.2">
      <c r="A23" s="196" t="s">
        <v>17</v>
      </c>
      <c r="B23" s="196"/>
      <c r="C23" s="196"/>
      <c r="D23" s="196"/>
      <c r="E23" s="119">
        <v>1250</v>
      </c>
      <c r="F23" s="119">
        <v>1250</v>
      </c>
      <c r="G23" s="197" t="s">
        <v>18</v>
      </c>
      <c r="H23" s="197"/>
      <c r="I23" s="197"/>
      <c r="J23" s="197"/>
      <c r="K23" s="118">
        <f>'1-1&amp;1-2 FONCTIONNEMENT&amp;COTISATI'!C28</f>
        <v>825</v>
      </c>
      <c r="L23" s="118">
        <v>963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</row>
    <row r="24" spans="1:1024" ht="15" customHeight="1" x14ac:dyDescent="0.2">
      <c r="A24" s="196" t="s">
        <v>19</v>
      </c>
      <c r="B24" s="196"/>
      <c r="C24" s="196"/>
      <c r="D24" s="196"/>
      <c r="E24" s="119">
        <v>6500</v>
      </c>
      <c r="F24" s="119">
        <v>6500</v>
      </c>
      <c r="G24" s="123"/>
      <c r="H24" s="121"/>
      <c r="I24" s="121"/>
      <c r="J24" s="121"/>
      <c r="K24" s="118"/>
      <c r="L24" s="118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</row>
    <row r="25" spans="1:1024" ht="15" customHeight="1" x14ac:dyDescent="0.2">
      <c r="A25" s="196" t="s">
        <v>20</v>
      </c>
      <c r="B25" s="196"/>
      <c r="C25" s="196"/>
      <c r="D25" s="196"/>
      <c r="E25" s="119">
        <v>6000</v>
      </c>
      <c r="F25" s="119">
        <v>6000</v>
      </c>
      <c r="G25" s="123"/>
      <c r="H25" s="121"/>
      <c r="I25" s="121"/>
      <c r="J25" s="121"/>
      <c r="K25" s="118"/>
      <c r="L25" s="118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</row>
    <row r="26" spans="1:1024" ht="15" customHeight="1" x14ac:dyDescent="0.2">
      <c r="A26" s="196" t="s">
        <v>21</v>
      </c>
      <c r="B26" s="196"/>
      <c r="C26" s="196"/>
      <c r="D26" s="196"/>
      <c r="E26" s="119">
        <f>SUM(E22:E25)</f>
        <v>23550</v>
      </c>
      <c r="F26" s="119">
        <f>SUM(F22:F25)</f>
        <v>23550</v>
      </c>
      <c r="G26" s="197" t="s">
        <v>22</v>
      </c>
      <c r="H26" s="197"/>
      <c r="I26" s="197"/>
      <c r="J26" s="197"/>
      <c r="K26" s="124">
        <f>SUM(K22:K25)</f>
        <v>23550</v>
      </c>
      <c r="L26" s="124">
        <f>SUM(L22:L25)</f>
        <v>23550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</row>
    <row r="27" spans="1:1024" x14ac:dyDescent="0.2">
      <c r="A27" s="126"/>
      <c r="B27" s="127"/>
      <c r="C27" s="127"/>
      <c r="D27" s="127"/>
      <c r="E27" s="128"/>
      <c r="F27" s="129"/>
      <c r="G27" s="126"/>
      <c r="H27" s="127"/>
      <c r="I27" s="127"/>
      <c r="J27" s="127"/>
      <c r="K27" s="130"/>
      <c r="L27" s="130"/>
      <c r="M27" s="104"/>
      <c r="N27" s="131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</row>
    <row r="28" spans="1:1024" ht="15" customHeight="1" x14ac:dyDescent="0.2">
      <c r="A28" s="195" t="s">
        <v>23</v>
      </c>
      <c r="B28" s="195"/>
      <c r="C28" s="195"/>
      <c r="D28" s="195"/>
      <c r="E28" s="128">
        <f>SUM(E26+E19)</f>
        <v>762250</v>
      </c>
      <c r="F28" s="130">
        <f>F26+F19</f>
        <v>757250</v>
      </c>
      <c r="G28" s="195" t="s">
        <v>24</v>
      </c>
      <c r="H28" s="195"/>
      <c r="I28" s="195"/>
      <c r="J28" s="195"/>
      <c r="K28" s="128">
        <f>K26+K19</f>
        <v>762250</v>
      </c>
      <c r="L28" s="128">
        <f>L26+L19</f>
        <v>757250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</row>
    <row r="29" spans="1:1024" x14ac:dyDescent="0.2">
      <c r="A29" s="123"/>
      <c r="B29" s="121"/>
      <c r="C29" s="121"/>
      <c r="D29" s="121"/>
      <c r="E29" s="116"/>
      <c r="F29" s="125"/>
      <c r="G29" s="123"/>
      <c r="H29" s="121"/>
      <c r="I29" s="121"/>
      <c r="J29" s="121"/>
      <c r="K29" s="118"/>
      <c r="L29" s="118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  <c r="MW29" s="104"/>
      <c r="MX29" s="104"/>
      <c r="MY29" s="104"/>
      <c r="MZ29" s="104"/>
      <c r="NA29" s="104"/>
      <c r="NB29" s="104"/>
      <c r="NC29" s="104"/>
      <c r="ND29" s="104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4"/>
      <c r="NS29" s="104"/>
      <c r="NT29" s="104"/>
      <c r="NU29" s="104"/>
      <c r="NV29" s="104"/>
      <c r="NW29" s="104"/>
      <c r="NX29" s="104"/>
      <c r="NY29" s="104"/>
      <c r="NZ29" s="104"/>
      <c r="OA29" s="104"/>
      <c r="OB29" s="104"/>
      <c r="OC29" s="104"/>
      <c r="OD29" s="104"/>
      <c r="OE29" s="104"/>
      <c r="OF29" s="104"/>
      <c r="OG29" s="104"/>
      <c r="OH29" s="104"/>
      <c r="OI29" s="104"/>
      <c r="OJ29" s="104"/>
      <c r="OK29" s="104"/>
      <c r="OL29" s="104"/>
      <c r="OM29" s="104"/>
      <c r="ON29" s="104"/>
      <c r="OO29" s="104"/>
      <c r="OP29" s="104"/>
      <c r="OQ29" s="104"/>
      <c r="OR29" s="104"/>
      <c r="OS29" s="104"/>
      <c r="OT29" s="104"/>
      <c r="OU29" s="104"/>
      <c r="OV29" s="104"/>
      <c r="OW29" s="104"/>
      <c r="OX29" s="104"/>
      <c r="OY29" s="104"/>
      <c r="OZ29" s="104"/>
      <c r="PA29" s="104"/>
      <c r="PB29" s="104"/>
      <c r="PC29" s="104"/>
      <c r="PD29" s="104"/>
      <c r="PE29" s="104"/>
      <c r="PF29" s="104"/>
      <c r="PG29" s="104"/>
      <c r="PH29" s="104"/>
      <c r="PI29" s="104"/>
      <c r="PJ29" s="104"/>
      <c r="PK29" s="104"/>
      <c r="PL29" s="104"/>
      <c r="PM29" s="104"/>
      <c r="PN29" s="104"/>
      <c r="PO29" s="104"/>
      <c r="PP29" s="104"/>
      <c r="PQ29" s="104"/>
      <c r="PR29" s="104"/>
      <c r="PS29" s="104"/>
      <c r="PT29" s="104"/>
      <c r="PU29" s="104"/>
      <c r="PV29" s="104"/>
      <c r="PW29" s="104"/>
      <c r="PX29" s="104"/>
      <c r="PY29" s="104"/>
      <c r="PZ29" s="104"/>
      <c r="QA29" s="104"/>
      <c r="QB29" s="104"/>
      <c r="QC29" s="104"/>
      <c r="QD29" s="104"/>
      <c r="QE29" s="104"/>
      <c r="QF29" s="104"/>
      <c r="QG29" s="104"/>
      <c r="QH29" s="104"/>
      <c r="QI29" s="104"/>
      <c r="QJ29" s="104"/>
      <c r="QK29" s="104"/>
      <c r="QL29" s="104"/>
      <c r="QM29" s="104"/>
      <c r="QN29" s="104"/>
      <c r="QO29" s="104"/>
      <c r="QP29" s="104"/>
      <c r="QQ29" s="104"/>
      <c r="QR29" s="104"/>
      <c r="QS29" s="104"/>
      <c r="QT29" s="104"/>
      <c r="QU29" s="104"/>
      <c r="QV29" s="104"/>
      <c r="QW29" s="104"/>
      <c r="QX29" s="104"/>
      <c r="QY29" s="104"/>
      <c r="QZ29" s="104"/>
      <c r="RA29" s="104"/>
      <c r="RB29" s="104"/>
      <c r="RC29" s="104"/>
      <c r="RD29" s="104"/>
      <c r="RE29" s="104"/>
      <c r="RF29" s="104"/>
      <c r="RG29" s="104"/>
      <c r="RH29" s="104"/>
      <c r="RI29" s="104"/>
      <c r="RJ29" s="104"/>
      <c r="RK29" s="104"/>
      <c r="RL29" s="104"/>
      <c r="RM29" s="104"/>
      <c r="RN29" s="104"/>
      <c r="RO29" s="104"/>
      <c r="RP29" s="104"/>
      <c r="RQ29" s="104"/>
      <c r="RR29" s="104"/>
      <c r="RS29" s="104"/>
      <c r="RT29" s="104"/>
      <c r="RU29" s="104"/>
      <c r="RV29" s="104"/>
      <c r="RW29" s="104"/>
      <c r="RX29" s="104"/>
      <c r="RY29" s="104"/>
      <c r="RZ29" s="104"/>
      <c r="SA29" s="104"/>
      <c r="SB29" s="104"/>
      <c r="SC29" s="104"/>
      <c r="SD29" s="104"/>
      <c r="SE29" s="104"/>
      <c r="SF29" s="104"/>
      <c r="SG29" s="104"/>
      <c r="SH29" s="104"/>
      <c r="SI29" s="104"/>
      <c r="SJ29" s="104"/>
      <c r="SK29" s="104"/>
      <c r="SL29" s="104"/>
      <c r="SM29" s="104"/>
      <c r="SN29" s="104"/>
      <c r="SO29" s="104"/>
      <c r="SP29" s="104"/>
      <c r="SQ29" s="104"/>
      <c r="SR29" s="104"/>
      <c r="SS29" s="104"/>
      <c r="ST29" s="104"/>
      <c r="SU29" s="104"/>
      <c r="SV29" s="104"/>
      <c r="SW29" s="104"/>
      <c r="SX29" s="104"/>
      <c r="SY29" s="104"/>
      <c r="SZ29" s="104"/>
      <c r="TA29" s="104"/>
      <c r="TB29" s="104"/>
      <c r="TC29" s="104"/>
      <c r="TD29" s="104"/>
      <c r="TE29" s="104"/>
      <c r="TF29" s="104"/>
      <c r="TG29" s="104"/>
      <c r="TH29" s="104"/>
      <c r="TI29" s="104"/>
      <c r="TJ29" s="104"/>
      <c r="TK29" s="104"/>
      <c r="TL29" s="104"/>
      <c r="TM29" s="104"/>
      <c r="TN29" s="104"/>
      <c r="TO29" s="104"/>
      <c r="TP29" s="104"/>
      <c r="TQ29" s="104"/>
      <c r="TR29" s="104"/>
      <c r="TS29" s="104"/>
      <c r="TT29" s="104"/>
      <c r="TU29" s="104"/>
      <c r="TV29" s="104"/>
      <c r="TW29" s="104"/>
      <c r="TX29" s="104"/>
      <c r="TY29" s="104"/>
      <c r="TZ29" s="104"/>
      <c r="UA29" s="104"/>
      <c r="UB29" s="104"/>
      <c r="UC29" s="104"/>
      <c r="UD29" s="104"/>
      <c r="UE29" s="104"/>
      <c r="UF29" s="104"/>
      <c r="UG29" s="104"/>
      <c r="UH29" s="104"/>
      <c r="UI29" s="104"/>
      <c r="UJ29" s="104"/>
      <c r="UK29" s="104"/>
      <c r="UL29" s="104"/>
      <c r="UM29" s="104"/>
      <c r="UN29" s="104"/>
      <c r="UO29" s="104"/>
      <c r="UP29" s="104"/>
      <c r="UQ29" s="104"/>
      <c r="UR29" s="104"/>
      <c r="US29" s="104"/>
      <c r="UT29" s="104"/>
      <c r="UU29" s="104"/>
      <c r="UV29" s="104"/>
      <c r="UW29" s="104"/>
      <c r="UX29" s="104"/>
      <c r="UY29" s="104"/>
      <c r="UZ29" s="104"/>
      <c r="VA29" s="104"/>
      <c r="VB29" s="104"/>
      <c r="VC29" s="104"/>
      <c r="VD29" s="104"/>
      <c r="VE29" s="104"/>
      <c r="VF29" s="104"/>
      <c r="VG29" s="104"/>
      <c r="VH29" s="104"/>
      <c r="VI29" s="104"/>
      <c r="VJ29" s="104"/>
      <c r="VK29" s="104"/>
      <c r="VL29" s="104"/>
      <c r="VM29" s="104"/>
      <c r="VN29" s="104"/>
      <c r="VO29" s="104"/>
      <c r="VP29" s="104"/>
      <c r="VQ29" s="104"/>
      <c r="VR29" s="104"/>
      <c r="VS29" s="104"/>
      <c r="VT29" s="104"/>
      <c r="VU29" s="104"/>
      <c r="VV29" s="104"/>
      <c r="VW29" s="104"/>
      <c r="VX29" s="104"/>
      <c r="VY29" s="104"/>
      <c r="VZ29" s="104"/>
      <c r="WA29" s="104"/>
      <c r="WB29" s="104"/>
      <c r="WC29" s="104"/>
      <c r="WD29" s="104"/>
      <c r="WE29" s="104"/>
      <c r="WF29" s="104"/>
      <c r="WG29" s="104"/>
      <c r="WH29" s="104"/>
      <c r="WI29" s="104"/>
      <c r="WJ29" s="104"/>
      <c r="WK29" s="104"/>
      <c r="WL29" s="104"/>
      <c r="WM29" s="104"/>
      <c r="WN29" s="104"/>
      <c r="WO29" s="104"/>
      <c r="WP29" s="104"/>
      <c r="WQ29" s="104"/>
      <c r="WR29" s="104"/>
      <c r="WS29" s="104"/>
      <c r="WT29" s="104"/>
      <c r="WU29" s="104"/>
      <c r="WV29" s="104"/>
      <c r="WW29" s="104"/>
      <c r="WX29" s="104"/>
      <c r="WY29" s="104"/>
      <c r="WZ29" s="104"/>
      <c r="XA29" s="104"/>
      <c r="XB29" s="104"/>
      <c r="XC29" s="104"/>
      <c r="XD29" s="104"/>
      <c r="XE29" s="104"/>
      <c r="XF29" s="104"/>
      <c r="XG29" s="104"/>
      <c r="XH29" s="104"/>
      <c r="XI29" s="104"/>
      <c r="XJ29" s="104"/>
      <c r="XK29" s="104"/>
      <c r="XL29" s="104"/>
      <c r="XM29" s="104"/>
      <c r="XN29" s="104"/>
      <c r="XO29" s="104"/>
      <c r="XP29" s="104"/>
      <c r="XQ29" s="104"/>
      <c r="XR29" s="104"/>
      <c r="XS29" s="104"/>
      <c r="XT29" s="104"/>
      <c r="XU29" s="104"/>
      <c r="XV29" s="104"/>
      <c r="XW29" s="104"/>
      <c r="XX29" s="104"/>
      <c r="XY29" s="104"/>
      <c r="XZ29" s="104"/>
      <c r="YA29" s="104"/>
      <c r="YB29" s="104"/>
      <c r="YC29" s="104"/>
      <c r="YD29" s="104"/>
      <c r="YE29" s="104"/>
      <c r="YF29" s="104"/>
      <c r="YG29" s="104"/>
      <c r="YH29" s="104"/>
      <c r="YI29" s="104"/>
      <c r="YJ29" s="104"/>
      <c r="YK29" s="104"/>
      <c r="YL29" s="104"/>
      <c r="YM29" s="104"/>
      <c r="YN29" s="104"/>
      <c r="YO29" s="104"/>
      <c r="YP29" s="104"/>
      <c r="YQ29" s="104"/>
      <c r="YR29" s="104"/>
      <c r="YS29" s="104"/>
      <c r="YT29" s="104"/>
      <c r="YU29" s="104"/>
      <c r="YV29" s="104"/>
      <c r="YW29" s="104"/>
      <c r="YX29" s="104"/>
      <c r="YY29" s="104"/>
      <c r="YZ29" s="104"/>
      <c r="ZA29" s="104"/>
      <c r="ZB29" s="104"/>
      <c r="ZC29" s="104"/>
      <c r="ZD29" s="104"/>
      <c r="ZE29" s="104"/>
      <c r="ZF29" s="104"/>
      <c r="ZG29" s="104"/>
      <c r="ZH29" s="104"/>
      <c r="ZI29" s="104"/>
      <c r="ZJ29" s="104"/>
      <c r="ZK29" s="104"/>
      <c r="ZL29" s="104"/>
      <c r="ZM29" s="104"/>
      <c r="ZN29" s="104"/>
      <c r="ZO29" s="104"/>
      <c r="ZP29" s="104"/>
      <c r="ZQ29" s="104"/>
      <c r="ZR29" s="104"/>
      <c r="ZS29" s="104"/>
      <c r="ZT29" s="104"/>
      <c r="ZU29" s="104"/>
      <c r="ZV29" s="104"/>
      <c r="ZW29" s="104"/>
      <c r="ZX29" s="104"/>
      <c r="ZY29" s="104"/>
      <c r="ZZ29" s="104"/>
      <c r="AAA29" s="104"/>
      <c r="AAB29" s="104"/>
      <c r="AAC29" s="104"/>
      <c r="AAD29" s="104"/>
      <c r="AAE29" s="104"/>
      <c r="AAF29" s="104"/>
      <c r="AAG29" s="104"/>
      <c r="AAH29" s="104"/>
      <c r="AAI29" s="104"/>
      <c r="AAJ29" s="104"/>
      <c r="AAK29" s="104"/>
      <c r="AAL29" s="104"/>
      <c r="AAM29" s="104"/>
      <c r="AAN29" s="104"/>
      <c r="AAO29" s="104"/>
      <c r="AAP29" s="104"/>
      <c r="AAQ29" s="104"/>
      <c r="AAR29" s="104"/>
      <c r="AAS29" s="104"/>
      <c r="AAT29" s="104"/>
      <c r="AAU29" s="104"/>
      <c r="AAV29" s="104"/>
      <c r="AAW29" s="104"/>
      <c r="AAX29" s="104"/>
      <c r="AAY29" s="104"/>
      <c r="AAZ29" s="104"/>
      <c r="ABA29" s="104"/>
      <c r="ABB29" s="104"/>
      <c r="ABC29" s="104"/>
      <c r="ABD29" s="104"/>
      <c r="ABE29" s="104"/>
      <c r="ABF29" s="104"/>
      <c r="ABG29" s="104"/>
      <c r="ABH29" s="104"/>
      <c r="ABI29" s="104"/>
      <c r="ABJ29" s="104"/>
      <c r="ABK29" s="104"/>
      <c r="ABL29" s="104"/>
      <c r="ABM29" s="104"/>
      <c r="ABN29" s="104"/>
      <c r="ABO29" s="104"/>
      <c r="ABP29" s="104"/>
      <c r="ABQ29" s="104"/>
      <c r="ABR29" s="104"/>
      <c r="ABS29" s="104"/>
      <c r="ABT29" s="104"/>
      <c r="ABU29" s="104"/>
      <c r="ABV29" s="104"/>
      <c r="ABW29" s="104"/>
      <c r="ABX29" s="104"/>
      <c r="ABY29" s="104"/>
      <c r="ABZ29" s="104"/>
      <c r="ACA29" s="104"/>
      <c r="ACB29" s="104"/>
      <c r="ACC29" s="104"/>
      <c r="ACD29" s="104"/>
      <c r="ACE29" s="104"/>
      <c r="ACF29" s="104"/>
      <c r="ACG29" s="104"/>
      <c r="ACH29" s="104"/>
      <c r="ACI29" s="104"/>
      <c r="ACJ29" s="104"/>
      <c r="ACK29" s="104"/>
      <c r="ACL29" s="104"/>
      <c r="ACM29" s="104"/>
      <c r="ACN29" s="104"/>
      <c r="ACO29" s="104"/>
      <c r="ACP29" s="104"/>
      <c r="ACQ29" s="104"/>
      <c r="ACR29" s="104"/>
      <c r="ACS29" s="104"/>
      <c r="ACT29" s="104"/>
      <c r="ACU29" s="104"/>
      <c r="ACV29" s="104"/>
      <c r="ACW29" s="104"/>
      <c r="ACX29" s="104"/>
      <c r="ACY29" s="104"/>
      <c r="ACZ29" s="104"/>
      <c r="ADA29" s="104"/>
      <c r="ADB29" s="104"/>
      <c r="ADC29" s="104"/>
      <c r="ADD29" s="104"/>
      <c r="ADE29" s="104"/>
      <c r="ADF29" s="104"/>
      <c r="ADG29" s="104"/>
      <c r="ADH29" s="104"/>
      <c r="ADI29" s="104"/>
      <c r="ADJ29" s="104"/>
      <c r="ADK29" s="104"/>
      <c r="ADL29" s="104"/>
      <c r="ADM29" s="104"/>
      <c r="ADN29" s="104"/>
      <c r="ADO29" s="104"/>
      <c r="ADP29" s="104"/>
      <c r="ADQ29" s="104"/>
      <c r="ADR29" s="104"/>
      <c r="ADS29" s="104"/>
      <c r="ADT29" s="104"/>
      <c r="ADU29" s="104"/>
      <c r="ADV29" s="104"/>
      <c r="ADW29" s="104"/>
      <c r="ADX29" s="104"/>
      <c r="ADY29" s="104"/>
      <c r="ADZ29" s="104"/>
      <c r="AEA29" s="104"/>
      <c r="AEB29" s="104"/>
      <c r="AEC29" s="104"/>
      <c r="AED29" s="104"/>
      <c r="AEE29" s="104"/>
      <c r="AEF29" s="104"/>
      <c r="AEG29" s="104"/>
      <c r="AEH29" s="104"/>
      <c r="AEI29" s="104"/>
      <c r="AEJ29" s="104"/>
      <c r="AEK29" s="104"/>
      <c r="AEL29" s="104"/>
      <c r="AEM29" s="104"/>
      <c r="AEN29" s="104"/>
      <c r="AEO29" s="104"/>
      <c r="AEP29" s="104"/>
      <c r="AEQ29" s="104"/>
      <c r="AER29" s="104"/>
      <c r="AES29" s="104"/>
      <c r="AET29" s="104"/>
      <c r="AEU29" s="104"/>
      <c r="AEV29" s="104"/>
      <c r="AEW29" s="104"/>
      <c r="AEX29" s="104"/>
      <c r="AEY29" s="104"/>
      <c r="AEZ29" s="104"/>
      <c r="AFA29" s="104"/>
      <c r="AFB29" s="104"/>
      <c r="AFC29" s="104"/>
      <c r="AFD29" s="104"/>
      <c r="AFE29" s="104"/>
      <c r="AFF29" s="104"/>
      <c r="AFG29" s="104"/>
      <c r="AFH29" s="104"/>
      <c r="AFI29" s="104"/>
      <c r="AFJ29" s="104"/>
      <c r="AFK29" s="104"/>
      <c r="AFL29" s="104"/>
      <c r="AFM29" s="104"/>
      <c r="AFN29" s="104"/>
      <c r="AFO29" s="104"/>
      <c r="AFP29" s="104"/>
      <c r="AFQ29" s="104"/>
      <c r="AFR29" s="104"/>
      <c r="AFS29" s="104"/>
      <c r="AFT29" s="104"/>
      <c r="AFU29" s="104"/>
      <c r="AFV29" s="104"/>
      <c r="AFW29" s="104"/>
      <c r="AFX29" s="104"/>
      <c r="AFY29" s="104"/>
      <c r="AFZ29" s="104"/>
      <c r="AGA29" s="104"/>
      <c r="AGB29" s="104"/>
      <c r="AGC29" s="104"/>
      <c r="AGD29" s="104"/>
      <c r="AGE29" s="104"/>
      <c r="AGF29" s="104"/>
      <c r="AGG29" s="104"/>
      <c r="AGH29" s="104"/>
      <c r="AGI29" s="104"/>
      <c r="AGJ29" s="104"/>
      <c r="AGK29" s="104"/>
      <c r="AGL29" s="104"/>
      <c r="AGM29" s="104"/>
      <c r="AGN29" s="104"/>
      <c r="AGO29" s="104"/>
      <c r="AGP29" s="104"/>
      <c r="AGQ29" s="104"/>
      <c r="AGR29" s="104"/>
      <c r="AGS29" s="104"/>
      <c r="AGT29" s="104"/>
      <c r="AGU29" s="104"/>
      <c r="AGV29" s="104"/>
      <c r="AGW29" s="104"/>
      <c r="AGX29" s="104"/>
      <c r="AGY29" s="104"/>
      <c r="AGZ29" s="104"/>
      <c r="AHA29" s="104"/>
      <c r="AHB29" s="104"/>
      <c r="AHC29" s="104"/>
      <c r="AHD29" s="104"/>
      <c r="AHE29" s="104"/>
      <c r="AHF29" s="104"/>
      <c r="AHG29" s="104"/>
      <c r="AHH29" s="104"/>
      <c r="AHI29" s="104"/>
      <c r="AHJ29" s="104"/>
      <c r="AHK29" s="104"/>
      <c r="AHL29" s="104"/>
      <c r="AHM29" s="104"/>
      <c r="AHN29" s="104"/>
      <c r="AHO29" s="104"/>
      <c r="AHP29" s="104"/>
      <c r="AHQ29" s="104"/>
      <c r="AHR29" s="104"/>
      <c r="AHS29" s="104"/>
      <c r="AHT29" s="104"/>
      <c r="AHU29" s="104"/>
      <c r="AHV29" s="104"/>
      <c r="AHW29" s="104"/>
      <c r="AHX29" s="104"/>
      <c r="AHY29" s="104"/>
      <c r="AHZ29" s="104"/>
      <c r="AIA29" s="104"/>
      <c r="AIB29" s="104"/>
      <c r="AIC29" s="104"/>
      <c r="AID29" s="104"/>
      <c r="AIE29" s="104"/>
      <c r="AIF29" s="104"/>
      <c r="AIG29" s="104"/>
      <c r="AIH29" s="104"/>
      <c r="AII29" s="104"/>
      <c r="AIJ29" s="104"/>
      <c r="AIK29" s="104"/>
      <c r="AIL29" s="104"/>
      <c r="AIM29" s="104"/>
      <c r="AIN29" s="104"/>
      <c r="AIO29" s="104"/>
      <c r="AIP29" s="104"/>
      <c r="AIQ29" s="104"/>
      <c r="AIR29" s="104"/>
      <c r="AIS29" s="104"/>
      <c r="AIT29" s="104"/>
      <c r="AIU29" s="104"/>
      <c r="AIV29" s="104"/>
      <c r="AIW29" s="104"/>
      <c r="AIX29" s="104"/>
      <c r="AIY29" s="104"/>
      <c r="AIZ29" s="104"/>
      <c r="AJA29" s="104"/>
      <c r="AJB29" s="104"/>
      <c r="AJC29" s="104"/>
      <c r="AJD29" s="104"/>
      <c r="AJE29" s="104"/>
      <c r="AJF29" s="104"/>
      <c r="AJG29" s="104"/>
      <c r="AJH29" s="104"/>
      <c r="AJI29" s="104"/>
      <c r="AJJ29" s="104"/>
      <c r="AJK29" s="104"/>
      <c r="AJL29" s="104"/>
      <c r="AJM29" s="104"/>
      <c r="AJN29" s="104"/>
      <c r="AJO29" s="104"/>
      <c r="AJP29" s="104"/>
      <c r="AJQ29" s="104"/>
      <c r="AJR29" s="104"/>
      <c r="AJS29" s="104"/>
      <c r="AJT29" s="104"/>
      <c r="AJU29" s="104"/>
      <c r="AJV29" s="104"/>
      <c r="AJW29" s="104"/>
      <c r="AJX29" s="104"/>
      <c r="AJY29" s="104"/>
      <c r="AJZ29" s="104"/>
      <c r="AKA29" s="104"/>
      <c r="AKB29" s="104"/>
      <c r="AKC29" s="104"/>
      <c r="AKD29" s="104"/>
      <c r="AKE29" s="104"/>
      <c r="AKF29" s="104"/>
      <c r="AKG29" s="104"/>
      <c r="AKH29" s="104"/>
      <c r="AKI29" s="104"/>
      <c r="AKJ29" s="104"/>
      <c r="AKK29" s="104"/>
      <c r="AKL29" s="104"/>
      <c r="AKM29" s="104"/>
      <c r="AKN29" s="104"/>
      <c r="AKO29" s="104"/>
      <c r="AKP29" s="104"/>
      <c r="AKQ29" s="104"/>
      <c r="AKR29" s="104"/>
      <c r="AKS29" s="104"/>
      <c r="AKT29" s="104"/>
      <c r="AKU29" s="104"/>
      <c r="AKV29" s="104"/>
      <c r="AKW29" s="104"/>
      <c r="AKX29" s="104"/>
      <c r="AKY29" s="104"/>
      <c r="AKZ29" s="104"/>
      <c r="ALA29" s="104"/>
      <c r="ALB29" s="104"/>
      <c r="ALC29" s="104"/>
      <c r="ALD29" s="104"/>
      <c r="ALE29" s="104"/>
      <c r="ALF29" s="104"/>
      <c r="ALG29" s="104"/>
      <c r="ALH29" s="104"/>
      <c r="ALI29" s="104"/>
      <c r="ALJ29" s="104"/>
      <c r="ALK29" s="104"/>
      <c r="ALL29" s="104"/>
      <c r="ALM29" s="104"/>
      <c r="ALN29" s="104"/>
      <c r="ALO29" s="104"/>
      <c r="ALP29" s="104"/>
      <c r="ALQ29" s="104"/>
      <c r="ALR29" s="104"/>
      <c r="ALS29" s="104"/>
      <c r="ALT29" s="104"/>
      <c r="ALU29" s="104"/>
      <c r="ALV29" s="104"/>
      <c r="ALW29" s="104"/>
      <c r="ALX29" s="104"/>
      <c r="ALY29" s="104"/>
      <c r="ALZ29" s="104"/>
      <c r="AMA29" s="104"/>
      <c r="AMB29" s="104"/>
      <c r="AMC29" s="104"/>
      <c r="AMD29" s="104"/>
      <c r="AME29" s="104"/>
      <c r="AMF29" s="104"/>
      <c r="AMG29" s="104"/>
      <c r="AMH29" s="104"/>
      <c r="AMI29" s="104"/>
      <c r="AMJ29" s="104"/>
    </row>
    <row r="30" spans="1:1024" ht="15" customHeight="1" x14ac:dyDescent="0.2">
      <c r="A30" s="195" t="s">
        <v>25</v>
      </c>
      <c r="B30" s="195"/>
      <c r="C30" s="195"/>
      <c r="D30" s="195"/>
      <c r="E30" s="116"/>
      <c r="F30" s="125"/>
      <c r="G30" s="202" t="s">
        <v>25</v>
      </c>
      <c r="H30" s="202"/>
      <c r="I30" s="202"/>
      <c r="J30" s="202"/>
      <c r="K30" s="118"/>
      <c r="L30" s="118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104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4"/>
      <c r="MH30" s="104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  <c r="MW30" s="104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4"/>
      <c r="NY30" s="104"/>
      <c r="NZ30" s="104"/>
      <c r="OA30" s="104"/>
      <c r="OB30" s="104"/>
      <c r="OC30" s="104"/>
      <c r="OD30" s="104"/>
      <c r="OE30" s="104"/>
      <c r="OF30" s="104"/>
      <c r="OG30" s="104"/>
      <c r="OH30" s="104"/>
      <c r="OI30" s="104"/>
      <c r="OJ30" s="104"/>
      <c r="OK30" s="104"/>
      <c r="OL30" s="104"/>
      <c r="OM30" s="104"/>
      <c r="ON30" s="104"/>
      <c r="OO30" s="104"/>
      <c r="OP30" s="104"/>
      <c r="OQ30" s="104"/>
      <c r="OR30" s="104"/>
      <c r="OS30" s="104"/>
      <c r="OT30" s="104"/>
      <c r="OU30" s="104"/>
      <c r="OV30" s="104"/>
      <c r="OW30" s="104"/>
      <c r="OX30" s="104"/>
      <c r="OY30" s="104"/>
      <c r="OZ30" s="104"/>
      <c r="PA30" s="104"/>
      <c r="PB30" s="104"/>
      <c r="PC30" s="104"/>
      <c r="PD30" s="104"/>
      <c r="PE30" s="104"/>
      <c r="PF30" s="104"/>
      <c r="PG30" s="104"/>
      <c r="PH30" s="104"/>
      <c r="PI30" s="104"/>
      <c r="PJ30" s="104"/>
      <c r="PK30" s="104"/>
      <c r="PL30" s="104"/>
      <c r="PM30" s="104"/>
      <c r="PN30" s="104"/>
      <c r="PO30" s="104"/>
      <c r="PP30" s="104"/>
      <c r="PQ30" s="104"/>
      <c r="PR30" s="104"/>
      <c r="PS30" s="104"/>
      <c r="PT30" s="104"/>
      <c r="PU30" s="104"/>
      <c r="PV30" s="104"/>
      <c r="PW30" s="104"/>
      <c r="PX30" s="104"/>
      <c r="PY30" s="104"/>
      <c r="PZ30" s="104"/>
      <c r="QA30" s="104"/>
      <c r="QB30" s="104"/>
      <c r="QC30" s="104"/>
      <c r="QD30" s="104"/>
      <c r="QE30" s="104"/>
      <c r="QF30" s="104"/>
      <c r="QG30" s="104"/>
      <c r="QH30" s="104"/>
      <c r="QI30" s="104"/>
      <c r="QJ30" s="104"/>
      <c r="QK30" s="104"/>
      <c r="QL30" s="104"/>
      <c r="QM30" s="104"/>
      <c r="QN30" s="104"/>
      <c r="QO30" s="104"/>
      <c r="QP30" s="104"/>
      <c r="QQ30" s="104"/>
      <c r="QR30" s="104"/>
      <c r="QS30" s="104"/>
      <c r="QT30" s="104"/>
      <c r="QU30" s="104"/>
      <c r="QV30" s="104"/>
      <c r="QW30" s="104"/>
      <c r="QX30" s="104"/>
      <c r="QY30" s="104"/>
      <c r="QZ30" s="104"/>
      <c r="RA30" s="104"/>
      <c r="RB30" s="104"/>
      <c r="RC30" s="104"/>
      <c r="RD30" s="104"/>
      <c r="RE30" s="104"/>
      <c r="RF30" s="104"/>
      <c r="RG30" s="104"/>
      <c r="RH30" s="104"/>
      <c r="RI30" s="104"/>
      <c r="RJ30" s="104"/>
      <c r="RK30" s="104"/>
      <c r="RL30" s="104"/>
      <c r="RM30" s="104"/>
      <c r="RN30" s="104"/>
      <c r="RO30" s="104"/>
      <c r="RP30" s="104"/>
      <c r="RQ30" s="104"/>
      <c r="RR30" s="104"/>
      <c r="RS30" s="104"/>
      <c r="RT30" s="104"/>
      <c r="RU30" s="104"/>
      <c r="RV30" s="104"/>
      <c r="RW30" s="104"/>
      <c r="RX30" s="104"/>
      <c r="RY30" s="104"/>
      <c r="RZ30" s="104"/>
      <c r="SA30" s="104"/>
      <c r="SB30" s="104"/>
      <c r="SC30" s="104"/>
      <c r="SD30" s="104"/>
      <c r="SE30" s="104"/>
      <c r="SF30" s="104"/>
      <c r="SG30" s="104"/>
      <c r="SH30" s="104"/>
      <c r="SI30" s="104"/>
      <c r="SJ30" s="104"/>
      <c r="SK30" s="104"/>
      <c r="SL30" s="104"/>
      <c r="SM30" s="104"/>
      <c r="SN30" s="104"/>
      <c r="SO30" s="104"/>
      <c r="SP30" s="104"/>
      <c r="SQ30" s="104"/>
      <c r="SR30" s="104"/>
      <c r="SS30" s="104"/>
      <c r="ST30" s="104"/>
      <c r="SU30" s="104"/>
      <c r="SV30" s="104"/>
      <c r="SW30" s="104"/>
      <c r="SX30" s="104"/>
      <c r="SY30" s="104"/>
      <c r="SZ30" s="104"/>
      <c r="TA30" s="104"/>
      <c r="TB30" s="104"/>
      <c r="TC30" s="104"/>
      <c r="TD30" s="104"/>
      <c r="TE30" s="104"/>
      <c r="TF30" s="104"/>
      <c r="TG30" s="104"/>
      <c r="TH30" s="104"/>
      <c r="TI30" s="104"/>
      <c r="TJ30" s="104"/>
      <c r="TK30" s="104"/>
      <c r="TL30" s="104"/>
      <c r="TM30" s="104"/>
      <c r="TN30" s="104"/>
      <c r="TO30" s="104"/>
      <c r="TP30" s="104"/>
      <c r="TQ30" s="104"/>
      <c r="TR30" s="104"/>
      <c r="TS30" s="104"/>
      <c r="TT30" s="104"/>
      <c r="TU30" s="104"/>
      <c r="TV30" s="104"/>
      <c r="TW30" s="104"/>
      <c r="TX30" s="104"/>
      <c r="TY30" s="104"/>
      <c r="TZ30" s="104"/>
      <c r="UA30" s="104"/>
      <c r="UB30" s="104"/>
      <c r="UC30" s="104"/>
      <c r="UD30" s="104"/>
      <c r="UE30" s="104"/>
      <c r="UF30" s="104"/>
      <c r="UG30" s="104"/>
      <c r="UH30" s="104"/>
      <c r="UI30" s="104"/>
      <c r="UJ30" s="104"/>
      <c r="UK30" s="104"/>
      <c r="UL30" s="104"/>
      <c r="UM30" s="104"/>
      <c r="UN30" s="104"/>
      <c r="UO30" s="104"/>
      <c r="UP30" s="104"/>
      <c r="UQ30" s="104"/>
      <c r="UR30" s="104"/>
      <c r="US30" s="104"/>
      <c r="UT30" s="104"/>
      <c r="UU30" s="104"/>
      <c r="UV30" s="104"/>
      <c r="UW30" s="104"/>
      <c r="UX30" s="104"/>
      <c r="UY30" s="104"/>
      <c r="UZ30" s="104"/>
      <c r="VA30" s="104"/>
      <c r="VB30" s="104"/>
      <c r="VC30" s="104"/>
      <c r="VD30" s="104"/>
      <c r="VE30" s="104"/>
      <c r="VF30" s="104"/>
      <c r="VG30" s="104"/>
      <c r="VH30" s="104"/>
      <c r="VI30" s="104"/>
      <c r="VJ30" s="104"/>
      <c r="VK30" s="104"/>
      <c r="VL30" s="104"/>
      <c r="VM30" s="104"/>
      <c r="VN30" s="104"/>
      <c r="VO30" s="104"/>
      <c r="VP30" s="104"/>
      <c r="VQ30" s="104"/>
      <c r="VR30" s="104"/>
      <c r="VS30" s="104"/>
      <c r="VT30" s="104"/>
      <c r="VU30" s="104"/>
      <c r="VV30" s="104"/>
      <c r="VW30" s="104"/>
      <c r="VX30" s="104"/>
      <c r="VY30" s="104"/>
      <c r="VZ30" s="104"/>
      <c r="WA30" s="104"/>
      <c r="WB30" s="104"/>
      <c r="WC30" s="104"/>
      <c r="WD30" s="104"/>
      <c r="WE30" s="104"/>
      <c r="WF30" s="104"/>
      <c r="WG30" s="104"/>
      <c r="WH30" s="104"/>
      <c r="WI30" s="104"/>
      <c r="WJ30" s="104"/>
      <c r="WK30" s="104"/>
      <c r="WL30" s="104"/>
      <c r="WM30" s="104"/>
      <c r="WN30" s="104"/>
      <c r="WO30" s="104"/>
      <c r="WP30" s="104"/>
      <c r="WQ30" s="104"/>
      <c r="WR30" s="104"/>
      <c r="WS30" s="104"/>
      <c r="WT30" s="104"/>
      <c r="WU30" s="104"/>
      <c r="WV30" s="104"/>
      <c r="WW30" s="104"/>
      <c r="WX30" s="104"/>
      <c r="WY30" s="104"/>
      <c r="WZ30" s="104"/>
      <c r="XA30" s="104"/>
      <c r="XB30" s="104"/>
      <c r="XC30" s="104"/>
      <c r="XD30" s="104"/>
      <c r="XE30" s="104"/>
      <c r="XF30" s="104"/>
      <c r="XG30" s="104"/>
      <c r="XH30" s="104"/>
      <c r="XI30" s="104"/>
      <c r="XJ30" s="104"/>
      <c r="XK30" s="104"/>
      <c r="XL30" s="104"/>
      <c r="XM30" s="104"/>
      <c r="XN30" s="104"/>
      <c r="XO30" s="104"/>
      <c r="XP30" s="104"/>
      <c r="XQ30" s="104"/>
      <c r="XR30" s="104"/>
      <c r="XS30" s="104"/>
      <c r="XT30" s="104"/>
      <c r="XU30" s="104"/>
      <c r="XV30" s="104"/>
      <c r="XW30" s="104"/>
      <c r="XX30" s="104"/>
      <c r="XY30" s="104"/>
      <c r="XZ30" s="104"/>
      <c r="YA30" s="104"/>
      <c r="YB30" s="104"/>
      <c r="YC30" s="104"/>
      <c r="YD30" s="104"/>
      <c r="YE30" s="104"/>
      <c r="YF30" s="104"/>
      <c r="YG30" s="104"/>
      <c r="YH30" s="104"/>
      <c r="YI30" s="104"/>
      <c r="YJ30" s="104"/>
      <c r="YK30" s="104"/>
      <c r="YL30" s="104"/>
      <c r="YM30" s="104"/>
      <c r="YN30" s="104"/>
      <c r="YO30" s="104"/>
      <c r="YP30" s="104"/>
      <c r="YQ30" s="104"/>
      <c r="YR30" s="104"/>
      <c r="YS30" s="104"/>
      <c r="YT30" s="104"/>
      <c r="YU30" s="104"/>
      <c r="YV30" s="104"/>
      <c r="YW30" s="104"/>
      <c r="YX30" s="104"/>
      <c r="YY30" s="104"/>
      <c r="YZ30" s="104"/>
      <c r="ZA30" s="104"/>
      <c r="ZB30" s="104"/>
      <c r="ZC30" s="104"/>
      <c r="ZD30" s="104"/>
      <c r="ZE30" s="104"/>
      <c r="ZF30" s="104"/>
      <c r="ZG30" s="104"/>
      <c r="ZH30" s="104"/>
      <c r="ZI30" s="104"/>
      <c r="ZJ30" s="104"/>
      <c r="ZK30" s="104"/>
      <c r="ZL30" s="104"/>
      <c r="ZM30" s="104"/>
      <c r="ZN30" s="104"/>
      <c r="ZO30" s="104"/>
      <c r="ZP30" s="104"/>
      <c r="ZQ30" s="104"/>
      <c r="ZR30" s="104"/>
      <c r="ZS30" s="104"/>
      <c r="ZT30" s="104"/>
      <c r="ZU30" s="104"/>
      <c r="ZV30" s="104"/>
      <c r="ZW30" s="104"/>
      <c r="ZX30" s="104"/>
      <c r="ZY30" s="104"/>
      <c r="ZZ30" s="104"/>
      <c r="AAA30" s="104"/>
      <c r="AAB30" s="104"/>
      <c r="AAC30" s="104"/>
      <c r="AAD30" s="104"/>
      <c r="AAE30" s="104"/>
      <c r="AAF30" s="104"/>
      <c r="AAG30" s="104"/>
      <c r="AAH30" s="104"/>
      <c r="AAI30" s="104"/>
      <c r="AAJ30" s="104"/>
      <c r="AAK30" s="104"/>
      <c r="AAL30" s="104"/>
      <c r="AAM30" s="104"/>
      <c r="AAN30" s="104"/>
      <c r="AAO30" s="104"/>
      <c r="AAP30" s="104"/>
      <c r="AAQ30" s="104"/>
      <c r="AAR30" s="104"/>
      <c r="AAS30" s="104"/>
      <c r="AAT30" s="104"/>
      <c r="AAU30" s="104"/>
      <c r="AAV30" s="104"/>
      <c r="AAW30" s="104"/>
      <c r="AAX30" s="104"/>
      <c r="AAY30" s="104"/>
      <c r="AAZ30" s="104"/>
      <c r="ABA30" s="104"/>
      <c r="ABB30" s="104"/>
      <c r="ABC30" s="104"/>
      <c r="ABD30" s="104"/>
      <c r="ABE30" s="104"/>
      <c r="ABF30" s="104"/>
      <c r="ABG30" s="104"/>
      <c r="ABH30" s="104"/>
      <c r="ABI30" s="104"/>
      <c r="ABJ30" s="104"/>
      <c r="ABK30" s="104"/>
      <c r="ABL30" s="104"/>
      <c r="ABM30" s="104"/>
      <c r="ABN30" s="104"/>
      <c r="ABO30" s="104"/>
      <c r="ABP30" s="104"/>
      <c r="ABQ30" s="104"/>
      <c r="ABR30" s="104"/>
      <c r="ABS30" s="104"/>
      <c r="ABT30" s="104"/>
      <c r="ABU30" s="104"/>
      <c r="ABV30" s="104"/>
      <c r="ABW30" s="104"/>
      <c r="ABX30" s="104"/>
      <c r="ABY30" s="104"/>
      <c r="ABZ30" s="104"/>
      <c r="ACA30" s="104"/>
      <c r="ACB30" s="104"/>
      <c r="ACC30" s="104"/>
      <c r="ACD30" s="104"/>
      <c r="ACE30" s="104"/>
      <c r="ACF30" s="104"/>
      <c r="ACG30" s="104"/>
      <c r="ACH30" s="104"/>
      <c r="ACI30" s="104"/>
      <c r="ACJ30" s="104"/>
      <c r="ACK30" s="104"/>
      <c r="ACL30" s="104"/>
      <c r="ACM30" s="104"/>
      <c r="ACN30" s="104"/>
      <c r="ACO30" s="104"/>
      <c r="ACP30" s="104"/>
      <c r="ACQ30" s="104"/>
      <c r="ACR30" s="104"/>
      <c r="ACS30" s="104"/>
      <c r="ACT30" s="104"/>
      <c r="ACU30" s="104"/>
      <c r="ACV30" s="104"/>
      <c r="ACW30" s="104"/>
      <c r="ACX30" s="104"/>
      <c r="ACY30" s="104"/>
      <c r="ACZ30" s="104"/>
      <c r="ADA30" s="104"/>
      <c r="ADB30" s="104"/>
      <c r="ADC30" s="104"/>
      <c r="ADD30" s="104"/>
      <c r="ADE30" s="104"/>
      <c r="ADF30" s="104"/>
      <c r="ADG30" s="104"/>
      <c r="ADH30" s="104"/>
      <c r="ADI30" s="104"/>
      <c r="ADJ30" s="104"/>
      <c r="ADK30" s="104"/>
      <c r="ADL30" s="104"/>
      <c r="ADM30" s="104"/>
      <c r="ADN30" s="104"/>
      <c r="ADO30" s="104"/>
      <c r="ADP30" s="104"/>
      <c r="ADQ30" s="104"/>
      <c r="ADR30" s="104"/>
      <c r="ADS30" s="104"/>
      <c r="ADT30" s="104"/>
      <c r="ADU30" s="104"/>
      <c r="ADV30" s="104"/>
      <c r="ADW30" s="104"/>
      <c r="ADX30" s="104"/>
      <c r="ADY30" s="104"/>
      <c r="ADZ30" s="104"/>
      <c r="AEA30" s="104"/>
      <c r="AEB30" s="104"/>
      <c r="AEC30" s="104"/>
      <c r="AED30" s="104"/>
      <c r="AEE30" s="104"/>
      <c r="AEF30" s="104"/>
      <c r="AEG30" s="104"/>
      <c r="AEH30" s="104"/>
      <c r="AEI30" s="104"/>
      <c r="AEJ30" s="104"/>
      <c r="AEK30" s="104"/>
      <c r="AEL30" s="104"/>
      <c r="AEM30" s="104"/>
      <c r="AEN30" s="104"/>
      <c r="AEO30" s="104"/>
      <c r="AEP30" s="104"/>
      <c r="AEQ30" s="104"/>
      <c r="AER30" s="104"/>
      <c r="AES30" s="104"/>
      <c r="AET30" s="104"/>
      <c r="AEU30" s="104"/>
      <c r="AEV30" s="104"/>
      <c r="AEW30" s="104"/>
      <c r="AEX30" s="104"/>
      <c r="AEY30" s="104"/>
      <c r="AEZ30" s="104"/>
      <c r="AFA30" s="104"/>
      <c r="AFB30" s="104"/>
      <c r="AFC30" s="104"/>
      <c r="AFD30" s="104"/>
      <c r="AFE30" s="104"/>
      <c r="AFF30" s="104"/>
      <c r="AFG30" s="104"/>
      <c r="AFH30" s="104"/>
      <c r="AFI30" s="104"/>
      <c r="AFJ30" s="104"/>
      <c r="AFK30" s="104"/>
      <c r="AFL30" s="104"/>
      <c r="AFM30" s="104"/>
      <c r="AFN30" s="104"/>
      <c r="AFO30" s="104"/>
      <c r="AFP30" s="104"/>
      <c r="AFQ30" s="104"/>
      <c r="AFR30" s="104"/>
      <c r="AFS30" s="104"/>
      <c r="AFT30" s="104"/>
      <c r="AFU30" s="104"/>
      <c r="AFV30" s="104"/>
      <c r="AFW30" s="104"/>
      <c r="AFX30" s="104"/>
      <c r="AFY30" s="104"/>
      <c r="AFZ30" s="104"/>
      <c r="AGA30" s="104"/>
      <c r="AGB30" s="104"/>
      <c r="AGC30" s="104"/>
      <c r="AGD30" s="104"/>
      <c r="AGE30" s="104"/>
      <c r="AGF30" s="104"/>
      <c r="AGG30" s="104"/>
      <c r="AGH30" s="104"/>
      <c r="AGI30" s="104"/>
      <c r="AGJ30" s="104"/>
      <c r="AGK30" s="104"/>
      <c r="AGL30" s="104"/>
      <c r="AGM30" s="104"/>
      <c r="AGN30" s="104"/>
      <c r="AGO30" s="104"/>
      <c r="AGP30" s="104"/>
      <c r="AGQ30" s="104"/>
      <c r="AGR30" s="104"/>
      <c r="AGS30" s="104"/>
      <c r="AGT30" s="104"/>
      <c r="AGU30" s="104"/>
      <c r="AGV30" s="104"/>
      <c r="AGW30" s="104"/>
      <c r="AGX30" s="104"/>
      <c r="AGY30" s="104"/>
      <c r="AGZ30" s="104"/>
      <c r="AHA30" s="104"/>
      <c r="AHB30" s="104"/>
      <c r="AHC30" s="104"/>
      <c r="AHD30" s="104"/>
      <c r="AHE30" s="104"/>
      <c r="AHF30" s="104"/>
      <c r="AHG30" s="104"/>
      <c r="AHH30" s="104"/>
      <c r="AHI30" s="104"/>
      <c r="AHJ30" s="104"/>
      <c r="AHK30" s="104"/>
      <c r="AHL30" s="104"/>
      <c r="AHM30" s="104"/>
      <c r="AHN30" s="104"/>
      <c r="AHO30" s="104"/>
      <c r="AHP30" s="104"/>
      <c r="AHQ30" s="104"/>
      <c r="AHR30" s="104"/>
      <c r="AHS30" s="104"/>
      <c r="AHT30" s="104"/>
      <c r="AHU30" s="104"/>
      <c r="AHV30" s="104"/>
      <c r="AHW30" s="104"/>
      <c r="AHX30" s="104"/>
      <c r="AHY30" s="104"/>
      <c r="AHZ30" s="104"/>
      <c r="AIA30" s="104"/>
      <c r="AIB30" s="104"/>
      <c r="AIC30" s="104"/>
      <c r="AID30" s="104"/>
      <c r="AIE30" s="104"/>
      <c r="AIF30" s="104"/>
      <c r="AIG30" s="104"/>
      <c r="AIH30" s="104"/>
      <c r="AII30" s="104"/>
      <c r="AIJ30" s="104"/>
      <c r="AIK30" s="104"/>
      <c r="AIL30" s="104"/>
      <c r="AIM30" s="104"/>
      <c r="AIN30" s="104"/>
      <c r="AIO30" s="104"/>
      <c r="AIP30" s="104"/>
      <c r="AIQ30" s="104"/>
      <c r="AIR30" s="104"/>
      <c r="AIS30" s="104"/>
      <c r="AIT30" s="104"/>
      <c r="AIU30" s="104"/>
      <c r="AIV30" s="104"/>
      <c r="AIW30" s="104"/>
      <c r="AIX30" s="104"/>
      <c r="AIY30" s="104"/>
      <c r="AIZ30" s="104"/>
      <c r="AJA30" s="104"/>
      <c r="AJB30" s="104"/>
      <c r="AJC30" s="104"/>
      <c r="AJD30" s="104"/>
      <c r="AJE30" s="104"/>
      <c r="AJF30" s="104"/>
      <c r="AJG30" s="104"/>
      <c r="AJH30" s="104"/>
      <c r="AJI30" s="104"/>
      <c r="AJJ30" s="104"/>
      <c r="AJK30" s="104"/>
      <c r="AJL30" s="104"/>
      <c r="AJM30" s="104"/>
      <c r="AJN30" s="104"/>
      <c r="AJO30" s="104"/>
      <c r="AJP30" s="104"/>
      <c r="AJQ30" s="104"/>
      <c r="AJR30" s="104"/>
      <c r="AJS30" s="104"/>
      <c r="AJT30" s="104"/>
      <c r="AJU30" s="104"/>
      <c r="AJV30" s="104"/>
      <c r="AJW30" s="104"/>
      <c r="AJX30" s="104"/>
      <c r="AJY30" s="104"/>
      <c r="AJZ30" s="104"/>
      <c r="AKA30" s="104"/>
      <c r="AKB30" s="104"/>
      <c r="AKC30" s="104"/>
      <c r="AKD30" s="104"/>
      <c r="AKE30" s="104"/>
      <c r="AKF30" s="104"/>
      <c r="AKG30" s="104"/>
      <c r="AKH30" s="104"/>
      <c r="AKI30" s="104"/>
      <c r="AKJ30" s="104"/>
      <c r="AKK30" s="104"/>
      <c r="AKL30" s="104"/>
      <c r="AKM30" s="104"/>
      <c r="AKN30" s="104"/>
      <c r="AKO30" s="104"/>
      <c r="AKP30" s="104"/>
      <c r="AKQ30" s="104"/>
      <c r="AKR30" s="104"/>
      <c r="AKS30" s="104"/>
      <c r="AKT30" s="104"/>
      <c r="AKU30" s="104"/>
      <c r="AKV30" s="104"/>
      <c r="AKW30" s="104"/>
      <c r="AKX30" s="104"/>
      <c r="AKY30" s="104"/>
      <c r="AKZ30" s="104"/>
      <c r="ALA30" s="104"/>
      <c r="ALB30" s="104"/>
      <c r="ALC30" s="104"/>
      <c r="ALD30" s="104"/>
      <c r="ALE30" s="104"/>
      <c r="ALF30" s="104"/>
      <c r="ALG30" s="104"/>
      <c r="ALH30" s="104"/>
      <c r="ALI30" s="104"/>
      <c r="ALJ30" s="104"/>
      <c r="ALK30" s="104"/>
      <c r="ALL30" s="104"/>
      <c r="ALM30" s="104"/>
      <c r="ALN30" s="104"/>
      <c r="ALO30" s="104"/>
      <c r="ALP30" s="104"/>
      <c r="ALQ30" s="104"/>
      <c r="ALR30" s="104"/>
      <c r="ALS30" s="104"/>
      <c r="ALT30" s="104"/>
      <c r="ALU30" s="104"/>
      <c r="ALV30" s="104"/>
      <c r="ALW30" s="104"/>
      <c r="ALX30" s="104"/>
      <c r="ALY30" s="104"/>
      <c r="ALZ30" s="104"/>
      <c r="AMA30" s="104"/>
      <c r="AMB30" s="104"/>
      <c r="AMC30" s="104"/>
      <c r="AMD30" s="104"/>
      <c r="AME30" s="104"/>
      <c r="AMF30" s="104"/>
      <c r="AMG30" s="104"/>
      <c r="AMH30" s="104"/>
      <c r="AMI30" s="104"/>
      <c r="AMJ30" s="104"/>
    </row>
    <row r="31" spans="1:1024" ht="15" customHeight="1" x14ac:dyDescent="0.2">
      <c r="A31" s="203" t="s">
        <v>26</v>
      </c>
      <c r="B31" s="203"/>
      <c r="C31" s="203"/>
      <c r="D31" s="203"/>
      <c r="E31" s="119">
        <v>58075</v>
      </c>
      <c r="F31" s="119">
        <v>57500</v>
      </c>
      <c r="G31" s="197" t="s">
        <v>6</v>
      </c>
      <c r="H31" s="197"/>
      <c r="I31" s="197"/>
      <c r="J31" s="197"/>
      <c r="K31" s="118">
        <f>E42-SUM(K32:K40)</f>
        <v>377488</v>
      </c>
      <c r="L31" s="118">
        <v>391480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104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104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104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4"/>
      <c r="NY31" s="104"/>
      <c r="NZ31" s="104"/>
      <c r="OA31" s="104"/>
      <c r="OB31" s="104"/>
      <c r="OC31" s="104"/>
      <c r="OD31" s="104"/>
      <c r="OE31" s="104"/>
      <c r="OF31" s="104"/>
      <c r="OG31" s="104"/>
      <c r="OH31" s="104"/>
      <c r="OI31" s="104"/>
      <c r="OJ31" s="104"/>
      <c r="OK31" s="104"/>
      <c r="OL31" s="104"/>
      <c r="OM31" s="104"/>
      <c r="ON31" s="104"/>
      <c r="OO31" s="104"/>
      <c r="OP31" s="104"/>
      <c r="OQ31" s="104"/>
      <c r="OR31" s="104"/>
      <c r="OS31" s="104"/>
      <c r="OT31" s="104"/>
      <c r="OU31" s="104"/>
      <c r="OV31" s="104"/>
      <c r="OW31" s="104"/>
      <c r="OX31" s="104"/>
      <c r="OY31" s="104"/>
      <c r="OZ31" s="104"/>
      <c r="PA31" s="104"/>
      <c r="PB31" s="104"/>
      <c r="PC31" s="104"/>
      <c r="PD31" s="104"/>
      <c r="PE31" s="104"/>
      <c r="PF31" s="104"/>
      <c r="PG31" s="104"/>
      <c r="PH31" s="104"/>
      <c r="PI31" s="104"/>
      <c r="PJ31" s="104"/>
      <c r="PK31" s="104"/>
      <c r="PL31" s="104"/>
      <c r="PM31" s="104"/>
      <c r="PN31" s="104"/>
      <c r="PO31" s="104"/>
      <c r="PP31" s="104"/>
      <c r="PQ31" s="104"/>
      <c r="PR31" s="104"/>
      <c r="PS31" s="104"/>
      <c r="PT31" s="104"/>
      <c r="PU31" s="104"/>
      <c r="PV31" s="104"/>
      <c r="PW31" s="104"/>
      <c r="PX31" s="104"/>
      <c r="PY31" s="104"/>
      <c r="PZ31" s="104"/>
      <c r="QA31" s="104"/>
      <c r="QB31" s="104"/>
      <c r="QC31" s="104"/>
      <c r="QD31" s="104"/>
      <c r="QE31" s="104"/>
      <c r="QF31" s="104"/>
      <c r="QG31" s="104"/>
      <c r="QH31" s="104"/>
      <c r="QI31" s="104"/>
      <c r="QJ31" s="104"/>
      <c r="QK31" s="104"/>
      <c r="QL31" s="104"/>
      <c r="QM31" s="104"/>
      <c r="QN31" s="104"/>
      <c r="QO31" s="104"/>
      <c r="QP31" s="104"/>
      <c r="QQ31" s="104"/>
      <c r="QR31" s="104"/>
      <c r="QS31" s="104"/>
      <c r="QT31" s="104"/>
      <c r="QU31" s="104"/>
      <c r="QV31" s="104"/>
      <c r="QW31" s="104"/>
      <c r="QX31" s="104"/>
      <c r="QY31" s="104"/>
      <c r="QZ31" s="104"/>
      <c r="RA31" s="104"/>
      <c r="RB31" s="104"/>
      <c r="RC31" s="104"/>
      <c r="RD31" s="104"/>
      <c r="RE31" s="104"/>
      <c r="RF31" s="104"/>
      <c r="RG31" s="104"/>
      <c r="RH31" s="104"/>
      <c r="RI31" s="104"/>
      <c r="RJ31" s="104"/>
      <c r="RK31" s="104"/>
      <c r="RL31" s="104"/>
      <c r="RM31" s="104"/>
      <c r="RN31" s="104"/>
      <c r="RO31" s="104"/>
      <c r="RP31" s="104"/>
      <c r="RQ31" s="104"/>
      <c r="RR31" s="104"/>
      <c r="RS31" s="104"/>
      <c r="RT31" s="104"/>
      <c r="RU31" s="104"/>
      <c r="RV31" s="104"/>
      <c r="RW31" s="104"/>
      <c r="RX31" s="104"/>
      <c r="RY31" s="104"/>
      <c r="RZ31" s="104"/>
      <c r="SA31" s="104"/>
      <c r="SB31" s="104"/>
      <c r="SC31" s="104"/>
      <c r="SD31" s="104"/>
      <c r="SE31" s="104"/>
      <c r="SF31" s="104"/>
      <c r="SG31" s="104"/>
      <c r="SH31" s="104"/>
      <c r="SI31" s="104"/>
      <c r="SJ31" s="104"/>
      <c r="SK31" s="104"/>
      <c r="SL31" s="104"/>
      <c r="SM31" s="104"/>
      <c r="SN31" s="104"/>
      <c r="SO31" s="104"/>
      <c r="SP31" s="104"/>
      <c r="SQ31" s="104"/>
      <c r="SR31" s="104"/>
      <c r="SS31" s="104"/>
      <c r="ST31" s="104"/>
      <c r="SU31" s="104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104"/>
      <c r="TG31" s="104"/>
      <c r="TH31" s="104"/>
      <c r="TI31" s="104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104"/>
      <c r="TU31" s="104"/>
      <c r="TV31" s="104"/>
      <c r="TW31" s="104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104"/>
      <c r="UI31" s="104"/>
      <c r="UJ31" s="104"/>
      <c r="UK31" s="104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104"/>
      <c r="UW31" s="104"/>
      <c r="UX31" s="104"/>
      <c r="UY31" s="104"/>
      <c r="UZ31" s="104"/>
      <c r="VA31" s="104"/>
      <c r="VB31" s="104"/>
      <c r="VC31" s="104"/>
      <c r="VD31" s="104"/>
      <c r="VE31" s="104"/>
      <c r="VF31" s="104"/>
      <c r="VG31" s="104"/>
      <c r="VH31" s="104"/>
      <c r="VI31" s="104"/>
      <c r="VJ31" s="104"/>
      <c r="VK31" s="104"/>
      <c r="VL31" s="104"/>
      <c r="VM31" s="104"/>
      <c r="VN31" s="104"/>
      <c r="VO31" s="104"/>
      <c r="VP31" s="104"/>
      <c r="VQ31" s="104"/>
      <c r="VR31" s="104"/>
      <c r="VS31" s="104"/>
      <c r="VT31" s="104"/>
      <c r="VU31" s="104"/>
      <c r="VV31" s="104"/>
      <c r="VW31" s="104"/>
      <c r="VX31" s="104"/>
      <c r="VY31" s="104"/>
      <c r="VZ31" s="104"/>
      <c r="WA31" s="104"/>
      <c r="WB31" s="104"/>
      <c r="WC31" s="104"/>
      <c r="WD31" s="104"/>
      <c r="WE31" s="104"/>
      <c r="WF31" s="104"/>
      <c r="WG31" s="104"/>
      <c r="WH31" s="104"/>
      <c r="WI31" s="104"/>
      <c r="WJ31" s="104"/>
      <c r="WK31" s="104"/>
      <c r="WL31" s="104"/>
      <c r="WM31" s="104"/>
      <c r="WN31" s="104"/>
      <c r="WO31" s="104"/>
      <c r="WP31" s="104"/>
      <c r="WQ31" s="104"/>
      <c r="WR31" s="104"/>
      <c r="WS31" s="104"/>
      <c r="WT31" s="104"/>
      <c r="WU31" s="104"/>
      <c r="WV31" s="104"/>
      <c r="WW31" s="104"/>
      <c r="WX31" s="104"/>
      <c r="WY31" s="104"/>
      <c r="WZ31" s="104"/>
      <c r="XA31" s="104"/>
      <c r="XB31" s="104"/>
      <c r="XC31" s="104"/>
      <c r="XD31" s="104"/>
      <c r="XE31" s="104"/>
      <c r="XF31" s="104"/>
      <c r="XG31" s="104"/>
      <c r="XH31" s="104"/>
      <c r="XI31" s="104"/>
      <c r="XJ31" s="104"/>
      <c r="XK31" s="104"/>
      <c r="XL31" s="104"/>
      <c r="XM31" s="104"/>
      <c r="XN31" s="104"/>
      <c r="XO31" s="104"/>
      <c r="XP31" s="104"/>
      <c r="XQ31" s="104"/>
      <c r="XR31" s="104"/>
      <c r="XS31" s="104"/>
      <c r="XT31" s="104"/>
      <c r="XU31" s="104"/>
      <c r="XV31" s="104"/>
      <c r="XW31" s="104"/>
      <c r="XX31" s="104"/>
      <c r="XY31" s="104"/>
      <c r="XZ31" s="104"/>
      <c r="YA31" s="104"/>
      <c r="YB31" s="104"/>
      <c r="YC31" s="104"/>
      <c r="YD31" s="104"/>
      <c r="YE31" s="104"/>
      <c r="YF31" s="104"/>
      <c r="YG31" s="104"/>
      <c r="YH31" s="104"/>
      <c r="YI31" s="104"/>
      <c r="YJ31" s="104"/>
      <c r="YK31" s="104"/>
      <c r="YL31" s="104"/>
      <c r="YM31" s="104"/>
      <c r="YN31" s="104"/>
      <c r="YO31" s="104"/>
      <c r="YP31" s="104"/>
      <c r="YQ31" s="104"/>
      <c r="YR31" s="104"/>
      <c r="YS31" s="104"/>
      <c r="YT31" s="104"/>
      <c r="YU31" s="104"/>
      <c r="YV31" s="104"/>
      <c r="YW31" s="104"/>
      <c r="YX31" s="104"/>
      <c r="YY31" s="104"/>
      <c r="YZ31" s="104"/>
      <c r="ZA31" s="104"/>
      <c r="ZB31" s="104"/>
      <c r="ZC31" s="104"/>
      <c r="ZD31" s="104"/>
      <c r="ZE31" s="104"/>
      <c r="ZF31" s="104"/>
      <c r="ZG31" s="104"/>
      <c r="ZH31" s="104"/>
      <c r="ZI31" s="104"/>
      <c r="ZJ31" s="104"/>
      <c r="ZK31" s="104"/>
      <c r="ZL31" s="104"/>
      <c r="ZM31" s="104"/>
      <c r="ZN31" s="104"/>
      <c r="ZO31" s="104"/>
      <c r="ZP31" s="104"/>
      <c r="ZQ31" s="104"/>
      <c r="ZR31" s="104"/>
      <c r="ZS31" s="104"/>
      <c r="ZT31" s="104"/>
      <c r="ZU31" s="104"/>
      <c r="ZV31" s="104"/>
      <c r="ZW31" s="104"/>
      <c r="ZX31" s="104"/>
      <c r="ZY31" s="104"/>
      <c r="ZZ31" s="104"/>
      <c r="AAA31" s="104"/>
      <c r="AAB31" s="104"/>
      <c r="AAC31" s="104"/>
      <c r="AAD31" s="104"/>
      <c r="AAE31" s="104"/>
      <c r="AAF31" s="104"/>
      <c r="AAG31" s="104"/>
      <c r="AAH31" s="104"/>
      <c r="AAI31" s="104"/>
      <c r="AAJ31" s="104"/>
      <c r="AAK31" s="104"/>
      <c r="AAL31" s="104"/>
      <c r="AAM31" s="104"/>
      <c r="AAN31" s="104"/>
      <c r="AAO31" s="104"/>
      <c r="AAP31" s="104"/>
      <c r="AAQ31" s="104"/>
      <c r="AAR31" s="104"/>
      <c r="AAS31" s="104"/>
      <c r="AAT31" s="104"/>
      <c r="AAU31" s="104"/>
      <c r="AAV31" s="104"/>
      <c r="AAW31" s="104"/>
      <c r="AAX31" s="104"/>
      <c r="AAY31" s="104"/>
      <c r="AAZ31" s="104"/>
      <c r="ABA31" s="104"/>
      <c r="ABB31" s="104"/>
      <c r="ABC31" s="104"/>
      <c r="ABD31" s="104"/>
      <c r="ABE31" s="104"/>
      <c r="ABF31" s="104"/>
      <c r="ABG31" s="104"/>
      <c r="ABH31" s="104"/>
      <c r="ABI31" s="104"/>
      <c r="ABJ31" s="104"/>
      <c r="ABK31" s="104"/>
      <c r="ABL31" s="104"/>
      <c r="ABM31" s="104"/>
      <c r="ABN31" s="104"/>
      <c r="ABO31" s="104"/>
      <c r="ABP31" s="104"/>
      <c r="ABQ31" s="104"/>
      <c r="ABR31" s="104"/>
      <c r="ABS31" s="104"/>
      <c r="ABT31" s="104"/>
      <c r="ABU31" s="104"/>
      <c r="ABV31" s="104"/>
      <c r="ABW31" s="104"/>
      <c r="ABX31" s="104"/>
      <c r="ABY31" s="104"/>
      <c r="ABZ31" s="104"/>
      <c r="ACA31" s="104"/>
      <c r="ACB31" s="104"/>
      <c r="ACC31" s="104"/>
      <c r="ACD31" s="104"/>
      <c r="ACE31" s="104"/>
      <c r="ACF31" s="104"/>
      <c r="ACG31" s="104"/>
      <c r="ACH31" s="104"/>
      <c r="ACI31" s="104"/>
      <c r="ACJ31" s="104"/>
      <c r="ACK31" s="104"/>
      <c r="ACL31" s="104"/>
      <c r="ACM31" s="104"/>
      <c r="ACN31" s="104"/>
      <c r="ACO31" s="104"/>
      <c r="ACP31" s="104"/>
      <c r="ACQ31" s="104"/>
      <c r="ACR31" s="104"/>
      <c r="ACS31" s="104"/>
      <c r="ACT31" s="104"/>
      <c r="ACU31" s="104"/>
      <c r="ACV31" s="104"/>
      <c r="ACW31" s="104"/>
      <c r="ACX31" s="104"/>
      <c r="ACY31" s="104"/>
      <c r="ACZ31" s="104"/>
      <c r="ADA31" s="104"/>
      <c r="ADB31" s="104"/>
      <c r="ADC31" s="104"/>
      <c r="ADD31" s="104"/>
      <c r="ADE31" s="104"/>
      <c r="ADF31" s="104"/>
      <c r="ADG31" s="104"/>
      <c r="ADH31" s="104"/>
      <c r="ADI31" s="104"/>
      <c r="ADJ31" s="104"/>
      <c r="ADK31" s="104"/>
      <c r="ADL31" s="104"/>
      <c r="ADM31" s="104"/>
      <c r="ADN31" s="104"/>
      <c r="ADO31" s="104"/>
      <c r="ADP31" s="104"/>
      <c r="ADQ31" s="104"/>
      <c r="ADR31" s="104"/>
      <c r="ADS31" s="104"/>
      <c r="ADT31" s="104"/>
      <c r="ADU31" s="104"/>
      <c r="ADV31" s="104"/>
      <c r="ADW31" s="104"/>
      <c r="ADX31" s="104"/>
      <c r="ADY31" s="104"/>
      <c r="ADZ31" s="104"/>
      <c r="AEA31" s="104"/>
      <c r="AEB31" s="104"/>
      <c r="AEC31" s="104"/>
      <c r="AED31" s="104"/>
      <c r="AEE31" s="104"/>
      <c r="AEF31" s="104"/>
      <c r="AEG31" s="104"/>
      <c r="AEH31" s="104"/>
      <c r="AEI31" s="104"/>
      <c r="AEJ31" s="104"/>
      <c r="AEK31" s="104"/>
      <c r="AEL31" s="104"/>
      <c r="AEM31" s="104"/>
      <c r="AEN31" s="104"/>
      <c r="AEO31" s="104"/>
      <c r="AEP31" s="104"/>
      <c r="AEQ31" s="104"/>
      <c r="AER31" s="104"/>
      <c r="AES31" s="104"/>
      <c r="AET31" s="104"/>
      <c r="AEU31" s="104"/>
      <c r="AEV31" s="104"/>
      <c r="AEW31" s="104"/>
      <c r="AEX31" s="104"/>
      <c r="AEY31" s="104"/>
      <c r="AEZ31" s="104"/>
      <c r="AFA31" s="104"/>
      <c r="AFB31" s="104"/>
      <c r="AFC31" s="104"/>
      <c r="AFD31" s="104"/>
      <c r="AFE31" s="104"/>
      <c r="AFF31" s="104"/>
      <c r="AFG31" s="104"/>
      <c r="AFH31" s="104"/>
      <c r="AFI31" s="104"/>
      <c r="AFJ31" s="104"/>
      <c r="AFK31" s="104"/>
      <c r="AFL31" s="104"/>
      <c r="AFM31" s="104"/>
      <c r="AFN31" s="104"/>
      <c r="AFO31" s="104"/>
      <c r="AFP31" s="104"/>
      <c r="AFQ31" s="104"/>
      <c r="AFR31" s="104"/>
      <c r="AFS31" s="104"/>
      <c r="AFT31" s="104"/>
      <c r="AFU31" s="104"/>
      <c r="AFV31" s="104"/>
      <c r="AFW31" s="104"/>
      <c r="AFX31" s="104"/>
      <c r="AFY31" s="104"/>
      <c r="AFZ31" s="104"/>
      <c r="AGA31" s="104"/>
      <c r="AGB31" s="104"/>
      <c r="AGC31" s="104"/>
      <c r="AGD31" s="104"/>
      <c r="AGE31" s="104"/>
      <c r="AGF31" s="104"/>
      <c r="AGG31" s="104"/>
      <c r="AGH31" s="104"/>
      <c r="AGI31" s="104"/>
      <c r="AGJ31" s="104"/>
      <c r="AGK31" s="104"/>
      <c r="AGL31" s="104"/>
      <c r="AGM31" s="104"/>
      <c r="AGN31" s="104"/>
      <c r="AGO31" s="104"/>
      <c r="AGP31" s="104"/>
      <c r="AGQ31" s="104"/>
      <c r="AGR31" s="104"/>
      <c r="AGS31" s="104"/>
      <c r="AGT31" s="104"/>
      <c r="AGU31" s="104"/>
      <c r="AGV31" s="104"/>
      <c r="AGW31" s="104"/>
      <c r="AGX31" s="104"/>
      <c r="AGY31" s="104"/>
      <c r="AGZ31" s="104"/>
      <c r="AHA31" s="104"/>
      <c r="AHB31" s="104"/>
      <c r="AHC31" s="104"/>
      <c r="AHD31" s="104"/>
      <c r="AHE31" s="104"/>
      <c r="AHF31" s="104"/>
      <c r="AHG31" s="104"/>
      <c r="AHH31" s="104"/>
      <c r="AHI31" s="104"/>
      <c r="AHJ31" s="104"/>
      <c r="AHK31" s="104"/>
      <c r="AHL31" s="104"/>
      <c r="AHM31" s="104"/>
      <c r="AHN31" s="104"/>
      <c r="AHO31" s="104"/>
      <c r="AHP31" s="104"/>
      <c r="AHQ31" s="104"/>
      <c r="AHR31" s="104"/>
      <c r="AHS31" s="104"/>
      <c r="AHT31" s="104"/>
      <c r="AHU31" s="104"/>
      <c r="AHV31" s="104"/>
      <c r="AHW31" s="104"/>
      <c r="AHX31" s="104"/>
      <c r="AHY31" s="104"/>
      <c r="AHZ31" s="104"/>
      <c r="AIA31" s="104"/>
      <c r="AIB31" s="104"/>
      <c r="AIC31" s="104"/>
      <c r="AID31" s="104"/>
      <c r="AIE31" s="104"/>
      <c r="AIF31" s="104"/>
      <c r="AIG31" s="104"/>
      <c r="AIH31" s="104"/>
      <c r="AII31" s="104"/>
      <c r="AIJ31" s="104"/>
      <c r="AIK31" s="104"/>
      <c r="AIL31" s="104"/>
      <c r="AIM31" s="104"/>
      <c r="AIN31" s="104"/>
      <c r="AIO31" s="104"/>
      <c r="AIP31" s="104"/>
      <c r="AIQ31" s="104"/>
      <c r="AIR31" s="104"/>
      <c r="AIS31" s="104"/>
      <c r="AIT31" s="104"/>
      <c r="AIU31" s="104"/>
      <c r="AIV31" s="104"/>
      <c r="AIW31" s="104"/>
      <c r="AIX31" s="104"/>
      <c r="AIY31" s="104"/>
      <c r="AIZ31" s="104"/>
      <c r="AJA31" s="104"/>
      <c r="AJB31" s="104"/>
      <c r="AJC31" s="104"/>
      <c r="AJD31" s="104"/>
      <c r="AJE31" s="104"/>
      <c r="AJF31" s="104"/>
      <c r="AJG31" s="104"/>
      <c r="AJH31" s="104"/>
      <c r="AJI31" s="104"/>
      <c r="AJJ31" s="104"/>
      <c r="AJK31" s="104"/>
      <c r="AJL31" s="104"/>
      <c r="AJM31" s="104"/>
      <c r="AJN31" s="104"/>
      <c r="AJO31" s="104"/>
      <c r="AJP31" s="104"/>
      <c r="AJQ31" s="104"/>
      <c r="AJR31" s="104"/>
      <c r="AJS31" s="104"/>
      <c r="AJT31" s="104"/>
      <c r="AJU31" s="104"/>
      <c r="AJV31" s="104"/>
      <c r="AJW31" s="104"/>
      <c r="AJX31" s="104"/>
      <c r="AJY31" s="104"/>
      <c r="AJZ31" s="104"/>
      <c r="AKA31" s="104"/>
      <c r="AKB31" s="104"/>
      <c r="AKC31" s="104"/>
      <c r="AKD31" s="104"/>
      <c r="AKE31" s="104"/>
      <c r="AKF31" s="104"/>
      <c r="AKG31" s="104"/>
      <c r="AKH31" s="104"/>
      <c r="AKI31" s="104"/>
      <c r="AKJ31" s="104"/>
      <c r="AKK31" s="104"/>
      <c r="AKL31" s="104"/>
      <c r="AKM31" s="104"/>
      <c r="AKN31" s="104"/>
      <c r="AKO31" s="104"/>
      <c r="AKP31" s="104"/>
      <c r="AKQ31" s="104"/>
      <c r="AKR31" s="104"/>
      <c r="AKS31" s="104"/>
      <c r="AKT31" s="104"/>
      <c r="AKU31" s="104"/>
      <c r="AKV31" s="104"/>
      <c r="AKW31" s="104"/>
      <c r="AKX31" s="104"/>
      <c r="AKY31" s="104"/>
      <c r="AKZ31" s="104"/>
      <c r="ALA31" s="104"/>
      <c r="ALB31" s="104"/>
      <c r="ALC31" s="104"/>
      <c r="ALD31" s="104"/>
      <c r="ALE31" s="104"/>
      <c r="ALF31" s="104"/>
      <c r="ALG31" s="104"/>
      <c r="ALH31" s="104"/>
      <c r="ALI31" s="104"/>
      <c r="ALJ31" s="104"/>
      <c r="ALK31" s="104"/>
      <c r="ALL31" s="104"/>
      <c r="ALM31" s="104"/>
      <c r="ALN31" s="104"/>
      <c r="ALO31" s="104"/>
      <c r="ALP31" s="104"/>
      <c r="ALQ31" s="104"/>
      <c r="ALR31" s="104"/>
      <c r="ALS31" s="104"/>
      <c r="ALT31" s="104"/>
      <c r="ALU31" s="104"/>
      <c r="ALV31" s="104"/>
      <c r="ALW31" s="104"/>
      <c r="ALX31" s="104"/>
      <c r="ALY31" s="104"/>
      <c r="ALZ31" s="104"/>
      <c r="AMA31" s="104"/>
      <c r="AMB31" s="104"/>
      <c r="AMC31" s="104"/>
      <c r="AMD31" s="104"/>
      <c r="AME31" s="104"/>
      <c r="AMF31" s="104"/>
      <c r="AMG31" s="104"/>
      <c r="AMH31" s="104"/>
      <c r="AMI31" s="104"/>
      <c r="AMJ31" s="104"/>
    </row>
    <row r="32" spans="1:1024" ht="15" customHeight="1" x14ac:dyDescent="0.2">
      <c r="A32" s="203" t="s">
        <v>27</v>
      </c>
      <c r="B32" s="203"/>
      <c r="C32" s="203"/>
      <c r="D32" s="203"/>
      <c r="E32" s="119">
        <v>68175</v>
      </c>
      <c r="F32" s="119">
        <v>67500</v>
      </c>
      <c r="G32" s="197" t="s">
        <v>18</v>
      </c>
      <c r="H32" s="197"/>
      <c r="I32" s="197"/>
      <c r="J32" s="197"/>
      <c r="K32" s="118">
        <f>'1-3 ACTIONS COMMUNES'!D27</f>
        <v>31350</v>
      </c>
      <c r="L32" s="118">
        <v>37520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  <c r="MW32" s="104"/>
      <c r="MX32" s="104"/>
      <c r="MY32" s="104"/>
      <c r="MZ32" s="104"/>
      <c r="NA32" s="104"/>
      <c r="NB32" s="104"/>
      <c r="NC32" s="104"/>
      <c r="ND32" s="104"/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4"/>
      <c r="OF32" s="104"/>
      <c r="OG32" s="104"/>
      <c r="OH32" s="104"/>
      <c r="OI32" s="104"/>
      <c r="OJ32" s="104"/>
      <c r="OK32" s="104"/>
      <c r="OL32" s="104"/>
      <c r="OM32" s="104"/>
      <c r="ON32" s="104"/>
      <c r="OO32" s="104"/>
      <c r="OP32" s="104"/>
      <c r="OQ32" s="104"/>
      <c r="OR32" s="104"/>
      <c r="OS32" s="104"/>
      <c r="OT32" s="104"/>
      <c r="OU32" s="104"/>
      <c r="OV32" s="104"/>
      <c r="OW32" s="104"/>
      <c r="OX32" s="104"/>
      <c r="OY32" s="104"/>
      <c r="OZ32" s="104"/>
      <c r="PA32" s="104"/>
      <c r="PB32" s="104"/>
      <c r="PC32" s="104"/>
      <c r="PD32" s="104"/>
      <c r="PE32" s="104"/>
      <c r="PF32" s="104"/>
      <c r="PG32" s="104"/>
      <c r="PH32" s="104"/>
      <c r="PI32" s="104"/>
      <c r="PJ32" s="104"/>
      <c r="PK32" s="104"/>
      <c r="PL32" s="104"/>
      <c r="PM32" s="104"/>
      <c r="PN32" s="104"/>
      <c r="PO32" s="104"/>
      <c r="PP32" s="104"/>
      <c r="PQ32" s="104"/>
      <c r="PR32" s="104"/>
      <c r="PS32" s="104"/>
      <c r="PT32" s="104"/>
      <c r="PU32" s="104"/>
      <c r="PV32" s="104"/>
      <c r="PW32" s="104"/>
      <c r="PX32" s="104"/>
      <c r="PY32" s="104"/>
      <c r="PZ32" s="104"/>
      <c r="QA32" s="104"/>
      <c r="QB32" s="104"/>
      <c r="QC32" s="104"/>
      <c r="QD32" s="104"/>
      <c r="QE32" s="104"/>
      <c r="QF32" s="104"/>
      <c r="QG32" s="104"/>
      <c r="QH32" s="104"/>
      <c r="QI32" s="104"/>
      <c r="QJ32" s="104"/>
      <c r="QK32" s="104"/>
      <c r="QL32" s="104"/>
      <c r="QM32" s="104"/>
      <c r="QN32" s="104"/>
      <c r="QO32" s="104"/>
      <c r="QP32" s="104"/>
      <c r="QQ32" s="104"/>
      <c r="QR32" s="104"/>
      <c r="QS32" s="104"/>
      <c r="QT32" s="104"/>
      <c r="QU32" s="104"/>
      <c r="QV32" s="104"/>
      <c r="QW32" s="104"/>
      <c r="QX32" s="104"/>
      <c r="QY32" s="104"/>
      <c r="QZ32" s="104"/>
      <c r="RA32" s="104"/>
      <c r="RB32" s="104"/>
      <c r="RC32" s="104"/>
      <c r="RD32" s="104"/>
      <c r="RE32" s="104"/>
      <c r="RF32" s="104"/>
      <c r="RG32" s="104"/>
      <c r="RH32" s="104"/>
      <c r="RI32" s="104"/>
      <c r="RJ32" s="104"/>
      <c r="RK32" s="104"/>
      <c r="RL32" s="104"/>
      <c r="RM32" s="104"/>
      <c r="RN32" s="104"/>
      <c r="RO32" s="104"/>
      <c r="RP32" s="104"/>
      <c r="RQ32" s="104"/>
      <c r="RR32" s="104"/>
      <c r="RS32" s="104"/>
      <c r="RT32" s="104"/>
      <c r="RU32" s="104"/>
      <c r="RV32" s="104"/>
      <c r="RW32" s="104"/>
      <c r="RX32" s="104"/>
      <c r="RY32" s="104"/>
      <c r="RZ32" s="104"/>
      <c r="SA32" s="104"/>
      <c r="SB32" s="104"/>
      <c r="SC32" s="104"/>
      <c r="SD32" s="104"/>
      <c r="SE32" s="104"/>
      <c r="SF32" s="104"/>
      <c r="SG32" s="104"/>
      <c r="SH32" s="104"/>
      <c r="SI32" s="104"/>
      <c r="SJ32" s="104"/>
      <c r="SK32" s="104"/>
      <c r="SL32" s="104"/>
      <c r="SM32" s="104"/>
      <c r="SN32" s="104"/>
      <c r="SO32" s="104"/>
      <c r="SP32" s="104"/>
      <c r="SQ32" s="104"/>
      <c r="SR32" s="104"/>
      <c r="SS32" s="104"/>
      <c r="ST32" s="104"/>
      <c r="SU32" s="104"/>
      <c r="SV32" s="104"/>
      <c r="SW32" s="104"/>
      <c r="SX32" s="104"/>
      <c r="SY32" s="104"/>
      <c r="SZ32" s="104"/>
      <c r="TA32" s="104"/>
      <c r="TB32" s="104"/>
      <c r="TC32" s="104"/>
      <c r="TD32" s="104"/>
      <c r="TE32" s="104"/>
      <c r="TF32" s="104"/>
      <c r="TG32" s="104"/>
      <c r="TH32" s="104"/>
      <c r="TI32" s="104"/>
      <c r="TJ32" s="104"/>
      <c r="TK32" s="104"/>
      <c r="TL32" s="104"/>
      <c r="TM32" s="104"/>
      <c r="TN32" s="104"/>
      <c r="TO32" s="104"/>
      <c r="TP32" s="104"/>
      <c r="TQ32" s="104"/>
      <c r="TR32" s="104"/>
      <c r="TS32" s="104"/>
      <c r="TT32" s="104"/>
      <c r="TU32" s="104"/>
      <c r="TV32" s="104"/>
      <c r="TW32" s="104"/>
      <c r="TX32" s="104"/>
      <c r="TY32" s="104"/>
      <c r="TZ32" s="104"/>
      <c r="UA32" s="104"/>
      <c r="UB32" s="104"/>
      <c r="UC32" s="104"/>
      <c r="UD32" s="104"/>
      <c r="UE32" s="104"/>
      <c r="UF32" s="104"/>
      <c r="UG32" s="104"/>
      <c r="UH32" s="104"/>
      <c r="UI32" s="104"/>
      <c r="UJ32" s="104"/>
      <c r="UK32" s="104"/>
      <c r="UL32" s="104"/>
      <c r="UM32" s="104"/>
      <c r="UN32" s="104"/>
      <c r="UO32" s="104"/>
      <c r="UP32" s="104"/>
      <c r="UQ32" s="104"/>
      <c r="UR32" s="104"/>
      <c r="US32" s="104"/>
      <c r="UT32" s="104"/>
      <c r="UU32" s="104"/>
      <c r="UV32" s="104"/>
      <c r="UW32" s="104"/>
      <c r="UX32" s="104"/>
      <c r="UY32" s="104"/>
      <c r="UZ32" s="104"/>
      <c r="VA32" s="104"/>
      <c r="VB32" s="104"/>
      <c r="VC32" s="104"/>
      <c r="VD32" s="104"/>
      <c r="VE32" s="104"/>
      <c r="VF32" s="104"/>
      <c r="VG32" s="104"/>
      <c r="VH32" s="104"/>
      <c r="VI32" s="104"/>
      <c r="VJ32" s="104"/>
      <c r="VK32" s="104"/>
      <c r="VL32" s="104"/>
      <c r="VM32" s="104"/>
      <c r="VN32" s="104"/>
      <c r="VO32" s="104"/>
      <c r="VP32" s="104"/>
      <c r="VQ32" s="104"/>
      <c r="VR32" s="104"/>
      <c r="VS32" s="104"/>
      <c r="VT32" s="104"/>
      <c r="VU32" s="104"/>
      <c r="VV32" s="104"/>
      <c r="VW32" s="104"/>
      <c r="VX32" s="104"/>
      <c r="VY32" s="104"/>
      <c r="VZ32" s="104"/>
      <c r="WA32" s="104"/>
      <c r="WB32" s="104"/>
      <c r="WC32" s="104"/>
      <c r="WD32" s="104"/>
      <c r="WE32" s="104"/>
      <c r="WF32" s="104"/>
      <c r="WG32" s="104"/>
      <c r="WH32" s="104"/>
      <c r="WI32" s="104"/>
      <c r="WJ32" s="104"/>
      <c r="WK32" s="104"/>
      <c r="WL32" s="104"/>
      <c r="WM32" s="104"/>
      <c r="WN32" s="104"/>
      <c r="WO32" s="104"/>
      <c r="WP32" s="104"/>
      <c r="WQ32" s="104"/>
      <c r="WR32" s="104"/>
      <c r="WS32" s="104"/>
      <c r="WT32" s="104"/>
      <c r="WU32" s="104"/>
      <c r="WV32" s="104"/>
      <c r="WW32" s="104"/>
      <c r="WX32" s="104"/>
      <c r="WY32" s="104"/>
      <c r="WZ32" s="104"/>
      <c r="XA32" s="104"/>
      <c r="XB32" s="104"/>
      <c r="XC32" s="104"/>
      <c r="XD32" s="104"/>
      <c r="XE32" s="104"/>
      <c r="XF32" s="104"/>
      <c r="XG32" s="104"/>
      <c r="XH32" s="104"/>
      <c r="XI32" s="104"/>
      <c r="XJ32" s="104"/>
      <c r="XK32" s="104"/>
      <c r="XL32" s="104"/>
      <c r="XM32" s="104"/>
      <c r="XN32" s="104"/>
      <c r="XO32" s="104"/>
      <c r="XP32" s="104"/>
      <c r="XQ32" s="104"/>
      <c r="XR32" s="104"/>
      <c r="XS32" s="104"/>
      <c r="XT32" s="104"/>
      <c r="XU32" s="104"/>
      <c r="XV32" s="104"/>
      <c r="XW32" s="104"/>
      <c r="XX32" s="104"/>
      <c r="XY32" s="104"/>
      <c r="XZ32" s="104"/>
      <c r="YA32" s="104"/>
      <c r="YB32" s="104"/>
      <c r="YC32" s="104"/>
      <c r="YD32" s="104"/>
      <c r="YE32" s="104"/>
      <c r="YF32" s="104"/>
      <c r="YG32" s="104"/>
      <c r="YH32" s="104"/>
      <c r="YI32" s="104"/>
      <c r="YJ32" s="104"/>
      <c r="YK32" s="104"/>
      <c r="YL32" s="104"/>
      <c r="YM32" s="104"/>
      <c r="YN32" s="104"/>
      <c r="YO32" s="104"/>
      <c r="YP32" s="104"/>
      <c r="YQ32" s="104"/>
      <c r="YR32" s="104"/>
      <c r="YS32" s="104"/>
      <c r="YT32" s="104"/>
      <c r="YU32" s="104"/>
      <c r="YV32" s="104"/>
      <c r="YW32" s="104"/>
      <c r="YX32" s="104"/>
      <c r="YY32" s="104"/>
      <c r="YZ32" s="104"/>
      <c r="ZA32" s="104"/>
      <c r="ZB32" s="104"/>
      <c r="ZC32" s="104"/>
      <c r="ZD32" s="104"/>
      <c r="ZE32" s="104"/>
      <c r="ZF32" s="104"/>
      <c r="ZG32" s="104"/>
      <c r="ZH32" s="104"/>
      <c r="ZI32" s="104"/>
      <c r="ZJ32" s="104"/>
      <c r="ZK32" s="104"/>
      <c r="ZL32" s="104"/>
      <c r="ZM32" s="104"/>
      <c r="ZN32" s="104"/>
      <c r="ZO32" s="104"/>
      <c r="ZP32" s="104"/>
      <c r="ZQ32" s="104"/>
      <c r="ZR32" s="104"/>
      <c r="ZS32" s="104"/>
      <c r="ZT32" s="104"/>
      <c r="ZU32" s="104"/>
      <c r="ZV32" s="104"/>
      <c r="ZW32" s="104"/>
      <c r="ZX32" s="104"/>
      <c r="ZY32" s="104"/>
      <c r="ZZ32" s="104"/>
      <c r="AAA32" s="104"/>
      <c r="AAB32" s="104"/>
      <c r="AAC32" s="104"/>
      <c r="AAD32" s="104"/>
      <c r="AAE32" s="104"/>
      <c r="AAF32" s="104"/>
      <c r="AAG32" s="104"/>
      <c r="AAH32" s="104"/>
      <c r="AAI32" s="104"/>
      <c r="AAJ32" s="104"/>
      <c r="AAK32" s="104"/>
      <c r="AAL32" s="104"/>
      <c r="AAM32" s="104"/>
      <c r="AAN32" s="104"/>
      <c r="AAO32" s="104"/>
      <c r="AAP32" s="104"/>
      <c r="AAQ32" s="104"/>
      <c r="AAR32" s="104"/>
      <c r="AAS32" s="104"/>
      <c r="AAT32" s="104"/>
      <c r="AAU32" s="104"/>
      <c r="AAV32" s="104"/>
      <c r="AAW32" s="104"/>
      <c r="AAX32" s="104"/>
      <c r="AAY32" s="104"/>
      <c r="AAZ32" s="104"/>
      <c r="ABA32" s="104"/>
      <c r="ABB32" s="104"/>
      <c r="ABC32" s="104"/>
      <c r="ABD32" s="104"/>
      <c r="ABE32" s="104"/>
      <c r="ABF32" s="104"/>
      <c r="ABG32" s="104"/>
      <c r="ABH32" s="104"/>
      <c r="ABI32" s="104"/>
      <c r="ABJ32" s="104"/>
      <c r="ABK32" s="104"/>
      <c r="ABL32" s="104"/>
      <c r="ABM32" s="104"/>
      <c r="ABN32" s="104"/>
      <c r="ABO32" s="104"/>
      <c r="ABP32" s="104"/>
      <c r="ABQ32" s="104"/>
      <c r="ABR32" s="104"/>
      <c r="ABS32" s="104"/>
      <c r="ABT32" s="104"/>
      <c r="ABU32" s="104"/>
      <c r="ABV32" s="104"/>
      <c r="ABW32" s="104"/>
      <c r="ABX32" s="104"/>
      <c r="ABY32" s="104"/>
      <c r="ABZ32" s="104"/>
      <c r="ACA32" s="104"/>
      <c r="ACB32" s="104"/>
      <c r="ACC32" s="104"/>
      <c r="ACD32" s="104"/>
      <c r="ACE32" s="104"/>
      <c r="ACF32" s="104"/>
      <c r="ACG32" s="104"/>
      <c r="ACH32" s="104"/>
      <c r="ACI32" s="104"/>
      <c r="ACJ32" s="104"/>
      <c r="ACK32" s="104"/>
      <c r="ACL32" s="104"/>
      <c r="ACM32" s="104"/>
      <c r="ACN32" s="104"/>
      <c r="ACO32" s="104"/>
      <c r="ACP32" s="104"/>
      <c r="ACQ32" s="104"/>
      <c r="ACR32" s="104"/>
      <c r="ACS32" s="104"/>
      <c r="ACT32" s="104"/>
      <c r="ACU32" s="104"/>
      <c r="ACV32" s="104"/>
      <c r="ACW32" s="104"/>
      <c r="ACX32" s="104"/>
      <c r="ACY32" s="104"/>
      <c r="ACZ32" s="104"/>
      <c r="ADA32" s="104"/>
      <c r="ADB32" s="104"/>
      <c r="ADC32" s="104"/>
      <c r="ADD32" s="104"/>
      <c r="ADE32" s="104"/>
      <c r="ADF32" s="104"/>
      <c r="ADG32" s="104"/>
      <c r="ADH32" s="104"/>
      <c r="ADI32" s="104"/>
      <c r="ADJ32" s="104"/>
      <c r="ADK32" s="104"/>
      <c r="ADL32" s="104"/>
      <c r="ADM32" s="104"/>
      <c r="ADN32" s="104"/>
      <c r="ADO32" s="104"/>
      <c r="ADP32" s="104"/>
      <c r="ADQ32" s="104"/>
      <c r="ADR32" s="104"/>
      <c r="ADS32" s="104"/>
      <c r="ADT32" s="104"/>
      <c r="ADU32" s="104"/>
      <c r="ADV32" s="104"/>
      <c r="ADW32" s="104"/>
      <c r="ADX32" s="104"/>
      <c r="ADY32" s="104"/>
      <c r="ADZ32" s="104"/>
      <c r="AEA32" s="104"/>
      <c r="AEB32" s="104"/>
      <c r="AEC32" s="104"/>
      <c r="AED32" s="104"/>
      <c r="AEE32" s="104"/>
      <c r="AEF32" s="104"/>
      <c r="AEG32" s="104"/>
      <c r="AEH32" s="104"/>
      <c r="AEI32" s="104"/>
      <c r="AEJ32" s="104"/>
      <c r="AEK32" s="104"/>
      <c r="AEL32" s="104"/>
      <c r="AEM32" s="104"/>
      <c r="AEN32" s="104"/>
      <c r="AEO32" s="104"/>
      <c r="AEP32" s="104"/>
      <c r="AEQ32" s="104"/>
      <c r="AER32" s="104"/>
      <c r="AES32" s="104"/>
      <c r="AET32" s="104"/>
      <c r="AEU32" s="104"/>
      <c r="AEV32" s="104"/>
      <c r="AEW32" s="104"/>
      <c r="AEX32" s="104"/>
      <c r="AEY32" s="104"/>
      <c r="AEZ32" s="104"/>
      <c r="AFA32" s="104"/>
      <c r="AFB32" s="104"/>
      <c r="AFC32" s="104"/>
      <c r="AFD32" s="104"/>
      <c r="AFE32" s="104"/>
      <c r="AFF32" s="104"/>
      <c r="AFG32" s="104"/>
      <c r="AFH32" s="104"/>
      <c r="AFI32" s="104"/>
      <c r="AFJ32" s="104"/>
      <c r="AFK32" s="104"/>
      <c r="AFL32" s="104"/>
      <c r="AFM32" s="104"/>
      <c r="AFN32" s="104"/>
      <c r="AFO32" s="104"/>
      <c r="AFP32" s="104"/>
      <c r="AFQ32" s="104"/>
      <c r="AFR32" s="104"/>
      <c r="AFS32" s="104"/>
      <c r="AFT32" s="104"/>
      <c r="AFU32" s="104"/>
      <c r="AFV32" s="104"/>
      <c r="AFW32" s="104"/>
      <c r="AFX32" s="104"/>
      <c r="AFY32" s="104"/>
      <c r="AFZ32" s="104"/>
      <c r="AGA32" s="104"/>
      <c r="AGB32" s="104"/>
      <c r="AGC32" s="104"/>
      <c r="AGD32" s="104"/>
      <c r="AGE32" s="104"/>
      <c r="AGF32" s="104"/>
      <c r="AGG32" s="104"/>
      <c r="AGH32" s="104"/>
      <c r="AGI32" s="104"/>
      <c r="AGJ32" s="104"/>
      <c r="AGK32" s="104"/>
      <c r="AGL32" s="104"/>
      <c r="AGM32" s="104"/>
      <c r="AGN32" s="104"/>
      <c r="AGO32" s="104"/>
      <c r="AGP32" s="104"/>
      <c r="AGQ32" s="104"/>
      <c r="AGR32" s="104"/>
      <c r="AGS32" s="104"/>
      <c r="AGT32" s="104"/>
      <c r="AGU32" s="104"/>
      <c r="AGV32" s="104"/>
      <c r="AGW32" s="104"/>
      <c r="AGX32" s="104"/>
      <c r="AGY32" s="104"/>
      <c r="AGZ32" s="104"/>
      <c r="AHA32" s="104"/>
      <c r="AHB32" s="104"/>
      <c r="AHC32" s="104"/>
      <c r="AHD32" s="104"/>
      <c r="AHE32" s="104"/>
      <c r="AHF32" s="104"/>
      <c r="AHG32" s="104"/>
      <c r="AHH32" s="104"/>
      <c r="AHI32" s="104"/>
      <c r="AHJ32" s="104"/>
      <c r="AHK32" s="104"/>
      <c r="AHL32" s="104"/>
      <c r="AHM32" s="104"/>
      <c r="AHN32" s="104"/>
      <c r="AHO32" s="104"/>
      <c r="AHP32" s="104"/>
      <c r="AHQ32" s="104"/>
      <c r="AHR32" s="104"/>
      <c r="AHS32" s="104"/>
      <c r="AHT32" s="104"/>
      <c r="AHU32" s="104"/>
      <c r="AHV32" s="104"/>
      <c r="AHW32" s="104"/>
      <c r="AHX32" s="104"/>
      <c r="AHY32" s="104"/>
      <c r="AHZ32" s="104"/>
      <c r="AIA32" s="104"/>
      <c r="AIB32" s="104"/>
      <c r="AIC32" s="104"/>
      <c r="AID32" s="104"/>
      <c r="AIE32" s="104"/>
      <c r="AIF32" s="104"/>
      <c r="AIG32" s="104"/>
      <c r="AIH32" s="104"/>
      <c r="AII32" s="104"/>
      <c r="AIJ32" s="104"/>
      <c r="AIK32" s="104"/>
      <c r="AIL32" s="104"/>
      <c r="AIM32" s="104"/>
      <c r="AIN32" s="104"/>
      <c r="AIO32" s="104"/>
      <c r="AIP32" s="104"/>
      <c r="AIQ32" s="104"/>
      <c r="AIR32" s="104"/>
      <c r="AIS32" s="104"/>
      <c r="AIT32" s="104"/>
      <c r="AIU32" s="104"/>
      <c r="AIV32" s="104"/>
      <c r="AIW32" s="104"/>
      <c r="AIX32" s="104"/>
      <c r="AIY32" s="104"/>
      <c r="AIZ32" s="104"/>
      <c r="AJA32" s="104"/>
      <c r="AJB32" s="104"/>
      <c r="AJC32" s="104"/>
      <c r="AJD32" s="104"/>
      <c r="AJE32" s="104"/>
      <c r="AJF32" s="104"/>
      <c r="AJG32" s="104"/>
      <c r="AJH32" s="104"/>
      <c r="AJI32" s="104"/>
      <c r="AJJ32" s="104"/>
      <c r="AJK32" s="104"/>
      <c r="AJL32" s="104"/>
      <c r="AJM32" s="104"/>
      <c r="AJN32" s="104"/>
      <c r="AJO32" s="104"/>
      <c r="AJP32" s="104"/>
      <c r="AJQ32" s="104"/>
      <c r="AJR32" s="104"/>
      <c r="AJS32" s="104"/>
      <c r="AJT32" s="104"/>
      <c r="AJU32" s="104"/>
      <c r="AJV32" s="104"/>
      <c r="AJW32" s="104"/>
      <c r="AJX32" s="104"/>
      <c r="AJY32" s="104"/>
      <c r="AJZ32" s="104"/>
      <c r="AKA32" s="104"/>
      <c r="AKB32" s="104"/>
      <c r="AKC32" s="104"/>
      <c r="AKD32" s="104"/>
      <c r="AKE32" s="104"/>
      <c r="AKF32" s="104"/>
      <c r="AKG32" s="104"/>
      <c r="AKH32" s="104"/>
      <c r="AKI32" s="104"/>
      <c r="AKJ32" s="104"/>
      <c r="AKK32" s="104"/>
      <c r="AKL32" s="104"/>
      <c r="AKM32" s="104"/>
      <c r="AKN32" s="104"/>
      <c r="AKO32" s="104"/>
      <c r="AKP32" s="104"/>
      <c r="AKQ32" s="104"/>
      <c r="AKR32" s="104"/>
      <c r="AKS32" s="104"/>
      <c r="AKT32" s="104"/>
      <c r="AKU32" s="104"/>
      <c r="AKV32" s="104"/>
      <c r="AKW32" s="104"/>
      <c r="AKX32" s="104"/>
      <c r="AKY32" s="104"/>
      <c r="AKZ32" s="104"/>
      <c r="ALA32" s="104"/>
      <c r="ALB32" s="104"/>
      <c r="ALC32" s="104"/>
      <c r="ALD32" s="104"/>
      <c r="ALE32" s="104"/>
      <c r="ALF32" s="104"/>
      <c r="ALG32" s="104"/>
      <c r="ALH32" s="104"/>
      <c r="ALI32" s="104"/>
      <c r="ALJ32" s="104"/>
      <c r="ALK32" s="104"/>
      <c r="ALL32" s="104"/>
      <c r="ALM32" s="104"/>
      <c r="ALN32" s="104"/>
      <c r="ALO32" s="104"/>
      <c r="ALP32" s="104"/>
      <c r="ALQ32" s="104"/>
      <c r="ALR32" s="104"/>
      <c r="ALS32" s="104"/>
      <c r="ALT32" s="104"/>
      <c r="ALU32" s="104"/>
      <c r="ALV32" s="104"/>
      <c r="ALW32" s="104"/>
      <c r="ALX32" s="104"/>
      <c r="ALY32" s="104"/>
      <c r="ALZ32" s="104"/>
      <c r="AMA32" s="104"/>
      <c r="AMB32" s="104"/>
      <c r="AMC32" s="104"/>
      <c r="AMD32" s="104"/>
      <c r="AME32" s="104"/>
      <c r="AMF32" s="104"/>
      <c r="AMG32" s="104"/>
      <c r="AMH32" s="104"/>
      <c r="AMI32" s="104"/>
      <c r="AMJ32" s="104"/>
    </row>
    <row r="33" spans="1:1024" ht="15" customHeight="1" x14ac:dyDescent="0.2">
      <c r="A33" s="203" t="s">
        <v>28</v>
      </c>
      <c r="B33" s="203"/>
      <c r="C33" s="203"/>
      <c r="D33" s="203"/>
      <c r="E33" s="119">
        <v>60000</v>
      </c>
      <c r="F33" s="119">
        <v>60000</v>
      </c>
      <c r="G33" s="204"/>
      <c r="H33" s="204"/>
      <c r="I33" s="204"/>
      <c r="J33" s="204"/>
      <c r="K33" s="132"/>
      <c r="L33" s="118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104"/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104"/>
      <c r="JO33" s="104"/>
      <c r="JP33" s="104"/>
      <c r="JQ33" s="104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104"/>
      <c r="KC33" s="104"/>
      <c r="KD33" s="104"/>
      <c r="KE33" s="104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104"/>
      <c r="KQ33" s="104"/>
      <c r="KR33" s="104"/>
      <c r="KS33" s="104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104"/>
      <c r="LE33" s="104"/>
      <c r="LF33" s="104"/>
      <c r="LG33" s="104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104"/>
      <c r="LS33" s="104"/>
      <c r="LT33" s="104"/>
      <c r="LU33" s="104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104"/>
      <c r="MG33" s="104"/>
      <c r="MH33" s="104"/>
      <c r="MI33" s="104"/>
      <c r="MJ33" s="104"/>
      <c r="MK33" s="104"/>
      <c r="ML33" s="104"/>
      <c r="MM33" s="104"/>
      <c r="MN33" s="104"/>
      <c r="MO33" s="104"/>
      <c r="MP33" s="104"/>
      <c r="MQ33" s="104"/>
      <c r="MR33" s="104"/>
      <c r="MS33" s="104"/>
      <c r="MT33" s="104"/>
      <c r="MU33" s="104"/>
      <c r="MV33" s="104"/>
      <c r="MW33" s="104"/>
      <c r="MX33" s="104"/>
      <c r="MY33" s="104"/>
      <c r="MZ33" s="104"/>
      <c r="NA33" s="104"/>
      <c r="NB33" s="104"/>
      <c r="NC33" s="104"/>
      <c r="ND33" s="104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4"/>
      <c r="OF33" s="104"/>
      <c r="OG33" s="104"/>
      <c r="OH33" s="104"/>
      <c r="OI33" s="104"/>
      <c r="OJ33" s="104"/>
      <c r="OK33" s="104"/>
      <c r="OL33" s="104"/>
      <c r="OM33" s="104"/>
      <c r="ON33" s="104"/>
      <c r="OO33" s="104"/>
      <c r="OP33" s="104"/>
      <c r="OQ33" s="104"/>
      <c r="OR33" s="104"/>
      <c r="OS33" s="104"/>
      <c r="OT33" s="104"/>
      <c r="OU33" s="104"/>
      <c r="OV33" s="104"/>
      <c r="OW33" s="104"/>
      <c r="OX33" s="104"/>
      <c r="OY33" s="104"/>
      <c r="OZ33" s="104"/>
      <c r="PA33" s="104"/>
      <c r="PB33" s="104"/>
      <c r="PC33" s="104"/>
      <c r="PD33" s="104"/>
      <c r="PE33" s="104"/>
      <c r="PF33" s="104"/>
      <c r="PG33" s="104"/>
      <c r="PH33" s="104"/>
      <c r="PI33" s="104"/>
      <c r="PJ33" s="104"/>
      <c r="PK33" s="104"/>
      <c r="PL33" s="104"/>
      <c r="PM33" s="104"/>
      <c r="PN33" s="104"/>
      <c r="PO33" s="104"/>
      <c r="PP33" s="104"/>
      <c r="PQ33" s="104"/>
      <c r="PR33" s="104"/>
      <c r="PS33" s="104"/>
      <c r="PT33" s="104"/>
      <c r="PU33" s="104"/>
      <c r="PV33" s="104"/>
      <c r="PW33" s="104"/>
      <c r="PX33" s="104"/>
      <c r="PY33" s="104"/>
      <c r="PZ33" s="104"/>
      <c r="QA33" s="104"/>
      <c r="QB33" s="104"/>
      <c r="QC33" s="104"/>
      <c r="QD33" s="104"/>
      <c r="QE33" s="104"/>
      <c r="QF33" s="104"/>
      <c r="QG33" s="104"/>
      <c r="QH33" s="104"/>
      <c r="QI33" s="104"/>
      <c r="QJ33" s="104"/>
      <c r="QK33" s="104"/>
      <c r="QL33" s="104"/>
      <c r="QM33" s="104"/>
      <c r="QN33" s="104"/>
      <c r="QO33" s="104"/>
      <c r="QP33" s="104"/>
      <c r="QQ33" s="104"/>
      <c r="QR33" s="104"/>
      <c r="QS33" s="104"/>
      <c r="QT33" s="104"/>
      <c r="QU33" s="104"/>
      <c r="QV33" s="104"/>
      <c r="QW33" s="104"/>
      <c r="QX33" s="104"/>
      <c r="QY33" s="104"/>
      <c r="QZ33" s="104"/>
      <c r="RA33" s="104"/>
      <c r="RB33" s="104"/>
      <c r="RC33" s="104"/>
      <c r="RD33" s="104"/>
      <c r="RE33" s="104"/>
      <c r="RF33" s="104"/>
      <c r="RG33" s="104"/>
      <c r="RH33" s="104"/>
      <c r="RI33" s="104"/>
      <c r="RJ33" s="104"/>
      <c r="RK33" s="104"/>
      <c r="RL33" s="104"/>
      <c r="RM33" s="104"/>
      <c r="RN33" s="104"/>
      <c r="RO33" s="104"/>
      <c r="RP33" s="104"/>
      <c r="RQ33" s="104"/>
      <c r="RR33" s="104"/>
      <c r="RS33" s="104"/>
      <c r="RT33" s="104"/>
      <c r="RU33" s="104"/>
      <c r="RV33" s="104"/>
      <c r="RW33" s="104"/>
      <c r="RX33" s="104"/>
      <c r="RY33" s="104"/>
      <c r="RZ33" s="104"/>
      <c r="SA33" s="104"/>
      <c r="SB33" s="104"/>
      <c r="SC33" s="104"/>
      <c r="SD33" s="104"/>
      <c r="SE33" s="104"/>
      <c r="SF33" s="104"/>
      <c r="SG33" s="104"/>
      <c r="SH33" s="104"/>
      <c r="SI33" s="104"/>
      <c r="SJ33" s="104"/>
      <c r="SK33" s="104"/>
      <c r="SL33" s="104"/>
      <c r="SM33" s="104"/>
      <c r="SN33" s="104"/>
      <c r="SO33" s="104"/>
      <c r="SP33" s="104"/>
      <c r="SQ33" s="104"/>
      <c r="SR33" s="104"/>
      <c r="SS33" s="104"/>
      <c r="ST33" s="104"/>
      <c r="SU33" s="104"/>
      <c r="SV33" s="104"/>
      <c r="SW33" s="104"/>
      <c r="SX33" s="104"/>
      <c r="SY33" s="104"/>
      <c r="SZ33" s="104"/>
      <c r="TA33" s="104"/>
      <c r="TB33" s="104"/>
      <c r="TC33" s="104"/>
      <c r="TD33" s="104"/>
      <c r="TE33" s="104"/>
      <c r="TF33" s="104"/>
      <c r="TG33" s="104"/>
      <c r="TH33" s="104"/>
      <c r="TI33" s="104"/>
      <c r="TJ33" s="104"/>
      <c r="TK33" s="104"/>
      <c r="TL33" s="104"/>
      <c r="TM33" s="104"/>
      <c r="TN33" s="104"/>
      <c r="TO33" s="104"/>
      <c r="TP33" s="104"/>
      <c r="TQ33" s="104"/>
      <c r="TR33" s="104"/>
      <c r="TS33" s="104"/>
      <c r="TT33" s="104"/>
      <c r="TU33" s="104"/>
      <c r="TV33" s="104"/>
      <c r="TW33" s="104"/>
      <c r="TX33" s="104"/>
      <c r="TY33" s="104"/>
      <c r="TZ33" s="104"/>
      <c r="UA33" s="104"/>
      <c r="UB33" s="104"/>
      <c r="UC33" s="104"/>
      <c r="UD33" s="104"/>
      <c r="UE33" s="104"/>
      <c r="UF33" s="104"/>
      <c r="UG33" s="104"/>
      <c r="UH33" s="104"/>
      <c r="UI33" s="104"/>
      <c r="UJ33" s="104"/>
      <c r="UK33" s="104"/>
      <c r="UL33" s="104"/>
      <c r="UM33" s="104"/>
      <c r="UN33" s="104"/>
      <c r="UO33" s="104"/>
      <c r="UP33" s="104"/>
      <c r="UQ33" s="104"/>
      <c r="UR33" s="104"/>
      <c r="US33" s="104"/>
      <c r="UT33" s="104"/>
      <c r="UU33" s="104"/>
      <c r="UV33" s="104"/>
      <c r="UW33" s="104"/>
      <c r="UX33" s="104"/>
      <c r="UY33" s="104"/>
      <c r="UZ33" s="104"/>
      <c r="VA33" s="104"/>
      <c r="VB33" s="104"/>
      <c r="VC33" s="104"/>
      <c r="VD33" s="104"/>
      <c r="VE33" s="104"/>
      <c r="VF33" s="104"/>
      <c r="VG33" s="104"/>
      <c r="VH33" s="104"/>
      <c r="VI33" s="104"/>
      <c r="VJ33" s="104"/>
      <c r="VK33" s="104"/>
      <c r="VL33" s="104"/>
      <c r="VM33" s="104"/>
      <c r="VN33" s="104"/>
      <c r="VO33" s="104"/>
      <c r="VP33" s="104"/>
      <c r="VQ33" s="104"/>
      <c r="VR33" s="104"/>
      <c r="VS33" s="104"/>
      <c r="VT33" s="104"/>
      <c r="VU33" s="104"/>
      <c r="VV33" s="104"/>
      <c r="VW33" s="104"/>
      <c r="VX33" s="104"/>
      <c r="VY33" s="104"/>
      <c r="VZ33" s="104"/>
      <c r="WA33" s="104"/>
      <c r="WB33" s="104"/>
      <c r="WC33" s="104"/>
      <c r="WD33" s="104"/>
      <c r="WE33" s="104"/>
      <c r="WF33" s="104"/>
      <c r="WG33" s="104"/>
      <c r="WH33" s="104"/>
      <c r="WI33" s="104"/>
      <c r="WJ33" s="104"/>
      <c r="WK33" s="104"/>
      <c r="WL33" s="104"/>
      <c r="WM33" s="104"/>
      <c r="WN33" s="104"/>
      <c r="WO33" s="104"/>
      <c r="WP33" s="104"/>
      <c r="WQ33" s="104"/>
      <c r="WR33" s="104"/>
      <c r="WS33" s="104"/>
      <c r="WT33" s="104"/>
      <c r="WU33" s="104"/>
      <c r="WV33" s="104"/>
      <c r="WW33" s="104"/>
      <c r="WX33" s="104"/>
      <c r="WY33" s="104"/>
      <c r="WZ33" s="104"/>
      <c r="XA33" s="104"/>
      <c r="XB33" s="104"/>
      <c r="XC33" s="104"/>
      <c r="XD33" s="104"/>
      <c r="XE33" s="104"/>
      <c r="XF33" s="104"/>
      <c r="XG33" s="104"/>
      <c r="XH33" s="104"/>
      <c r="XI33" s="104"/>
      <c r="XJ33" s="104"/>
      <c r="XK33" s="104"/>
      <c r="XL33" s="104"/>
      <c r="XM33" s="104"/>
      <c r="XN33" s="104"/>
      <c r="XO33" s="104"/>
      <c r="XP33" s="104"/>
      <c r="XQ33" s="104"/>
      <c r="XR33" s="104"/>
      <c r="XS33" s="104"/>
      <c r="XT33" s="104"/>
      <c r="XU33" s="104"/>
      <c r="XV33" s="104"/>
      <c r="XW33" s="104"/>
      <c r="XX33" s="104"/>
      <c r="XY33" s="104"/>
      <c r="XZ33" s="104"/>
      <c r="YA33" s="104"/>
      <c r="YB33" s="104"/>
      <c r="YC33" s="104"/>
      <c r="YD33" s="104"/>
      <c r="YE33" s="104"/>
      <c r="YF33" s="104"/>
      <c r="YG33" s="104"/>
      <c r="YH33" s="104"/>
      <c r="YI33" s="104"/>
      <c r="YJ33" s="104"/>
      <c r="YK33" s="104"/>
      <c r="YL33" s="104"/>
      <c r="YM33" s="104"/>
      <c r="YN33" s="104"/>
      <c r="YO33" s="104"/>
      <c r="YP33" s="104"/>
      <c r="YQ33" s="104"/>
      <c r="YR33" s="104"/>
      <c r="YS33" s="104"/>
      <c r="YT33" s="104"/>
      <c r="YU33" s="104"/>
      <c r="YV33" s="104"/>
      <c r="YW33" s="104"/>
      <c r="YX33" s="104"/>
      <c r="YY33" s="104"/>
      <c r="YZ33" s="104"/>
      <c r="ZA33" s="104"/>
      <c r="ZB33" s="104"/>
      <c r="ZC33" s="104"/>
      <c r="ZD33" s="104"/>
      <c r="ZE33" s="104"/>
      <c r="ZF33" s="104"/>
      <c r="ZG33" s="104"/>
      <c r="ZH33" s="104"/>
      <c r="ZI33" s="104"/>
      <c r="ZJ33" s="104"/>
      <c r="ZK33" s="104"/>
      <c r="ZL33" s="104"/>
      <c r="ZM33" s="104"/>
      <c r="ZN33" s="104"/>
      <c r="ZO33" s="104"/>
      <c r="ZP33" s="104"/>
      <c r="ZQ33" s="104"/>
      <c r="ZR33" s="104"/>
      <c r="ZS33" s="104"/>
      <c r="ZT33" s="104"/>
      <c r="ZU33" s="104"/>
      <c r="ZV33" s="104"/>
      <c r="ZW33" s="104"/>
      <c r="ZX33" s="104"/>
      <c r="ZY33" s="104"/>
      <c r="ZZ33" s="104"/>
      <c r="AAA33" s="104"/>
      <c r="AAB33" s="104"/>
      <c r="AAC33" s="104"/>
      <c r="AAD33" s="104"/>
      <c r="AAE33" s="104"/>
      <c r="AAF33" s="104"/>
      <c r="AAG33" s="104"/>
      <c r="AAH33" s="104"/>
      <c r="AAI33" s="104"/>
      <c r="AAJ33" s="104"/>
      <c r="AAK33" s="104"/>
      <c r="AAL33" s="104"/>
      <c r="AAM33" s="104"/>
      <c r="AAN33" s="104"/>
      <c r="AAO33" s="104"/>
      <c r="AAP33" s="104"/>
      <c r="AAQ33" s="104"/>
      <c r="AAR33" s="104"/>
      <c r="AAS33" s="104"/>
      <c r="AAT33" s="104"/>
      <c r="AAU33" s="104"/>
      <c r="AAV33" s="104"/>
      <c r="AAW33" s="104"/>
      <c r="AAX33" s="104"/>
      <c r="AAY33" s="104"/>
      <c r="AAZ33" s="104"/>
      <c r="ABA33" s="104"/>
      <c r="ABB33" s="104"/>
      <c r="ABC33" s="104"/>
      <c r="ABD33" s="104"/>
      <c r="ABE33" s="104"/>
      <c r="ABF33" s="104"/>
      <c r="ABG33" s="104"/>
      <c r="ABH33" s="104"/>
      <c r="ABI33" s="104"/>
      <c r="ABJ33" s="104"/>
      <c r="ABK33" s="104"/>
      <c r="ABL33" s="104"/>
      <c r="ABM33" s="104"/>
      <c r="ABN33" s="104"/>
      <c r="ABO33" s="104"/>
      <c r="ABP33" s="104"/>
      <c r="ABQ33" s="104"/>
      <c r="ABR33" s="104"/>
      <c r="ABS33" s="104"/>
      <c r="ABT33" s="104"/>
      <c r="ABU33" s="104"/>
      <c r="ABV33" s="104"/>
      <c r="ABW33" s="104"/>
      <c r="ABX33" s="104"/>
      <c r="ABY33" s="104"/>
      <c r="ABZ33" s="104"/>
      <c r="ACA33" s="104"/>
      <c r="ACB33" s="104"/>
      <c r="ACC33" s="104"/>
      <c r="ACD33" s="104"/>
      <c r="ACE33" s="104"/>
      <c r="ACF33" s="104"/>
      <c r="ACG33" s="104"/>
      <c r="ACH33" s="104"/>
      <c r="ACI33" s="104"/>
      <c r="ACJ33" s="104"/>
      <c r="ACK33" s="104"/>
      <c r="ACL33" s="104"/>
      <c r="ACM33" s="104"/>
      <c r="ACN33" s="104"/>
      <c r="ACO33" s="104"/>
      <c r="ACP33" s="104"/>
      <c r="ACQ33" s="104"/>
      <c r="ACR33" s="104"/>
      <c r="ACS33" s="104"/>
      <c r="ACT33" s="104"/>
      <c r="ACU33" s="104"/>
      <c r="ACV33" s="104"/>
      <c r="ACW33" s="104"/>
      <c r="ACX33" s="104"/>
      <c r="ACY33" s="104"/>
      <c r="ACZ33" s="104"/>
      <c r="ADA33" s="104"/>
      <c r="ADB33" s="104"/>
      <c r="ADC33" s="104"/>
      <c r="ADD33" s="104"/>
      <c r="ADE33" s="104"/>
      <c r="ADF33" s="104"/>
      <c r="ADG33" s="104"/>
      <c r="ADH33" s="104"/>
      <c r="ADI33" s="104"/>
      <c r="ADJ33" s="104"/>
      <c r="ADK33" s="104"/>
      <c r="ADL33" s="104"/>
      <c r="ADM33" s="104"/>
      <c r="ADN33" s="104"/>
      <c r="ADO33" s="104"/>
      <c r="ADP33" s="104"/>
      <c r="ADQ33" s="104"/>
      <c r="ADR33" s="104"/>
      <c r="ADS33" s="104"/>
      <c r="ADT33" s="104"/>
      <c r="ADU33" s="104"/>
      <c r="ADV33" s="104"/>
      <c r="ADW33" s="104"/>
      <c r="ADX33" s="104"/>
      <c r="ADY33" s="104"/>
      <c r="ADZ33" s="104"/>
      <c r="AEA33" s="104"/>
      <c r="AEB33" s="104"/>
      <c r="AEC33" s="104"/>
      <c r="AED33" s="104"/>
      <c r="AEE33" s="104"/>
      <c r="AEF33" s="104"/>
      <c r="AEG33" s="104"/>
      <c r="AEH33" s="104"/>
      <c r="AEI33" s="104"/>
      <c r="AEJ33" s="104"/>
      <c r="AEK33" s="104"/>
      <c r="AEL33" s="104"/>
      <c r="AEM33" s="104"/>
      <c r="AEN33" s="104"/>
      <c r="AEO33" s="104"/>
      <c r="AEP33" s="104"/>
      <c r="AEQ33" s="104"/>
      <c r="AER33" s="104"/>
      <c r="AES33" s="104"/>
      <c r="AET33" s="104"/>
      <c r="AEU33" s="104"/>
      <c r="AEV33" s="104"/>
      <c r="AEW33" s="104"/>
      <c r="AEX33" s="104"/>
      <c r="AEY33" s="104"/>
      <c r="AEZ33" s="104"/>
      <c r="AFA33" s="104"/>
      <c r="AFB33" s="104"/>
      <c r="AFC33" s="104"/>
      <c r="AFD33" s="104"/>
      <c r="AFE33" s="104"/>
      <c r="AFF33" s="104"/>
      <c r="AFG33" s="104"/>
      <c r="AFH33" s="104"/>
      <c r="AFI33" s="104"/>
      <c r="AFJ33" s="104"/>
      <c r="AFK33" s="104"/>
      <c r="AFL33" s="104"/>
      <c r="AFM33" s="104"/>
      <c r="AFN33" s="104"/>
      <c r="AFO33" s="104"/>
      <c r="AFP33" s="104"/>
      <c r="AFQ33" s="104"/>
      <c r="AFR33" s="104"/>
      <c r="AFS33" s="104"/>
      <c r="AFT33" s="104"/>
      <c r="AFU33" s="104"/>
      <c r="AFV33" s="104"/>
      <c r="AFW33" s="104"/>
      <c r="AFX33" s="104"/>
      <c r="AFY33" s="104"/>
      <c r="AFZ33" s="104"/>
      <c r="AGA33" s="104"/>
      <c r="AGB33" s="104"/>
      <c r="AGC33" s="104"/>
      <c r="AGD33" s="104"/>
      <c r="AGE33" s="104"/>
      <c r="AGF33" s="104"/>
      <c r="AGG33" s="104"/>
      <c r="AGH33" s="104"/>
      <c r="AGI33" s="104"/>
      <c r="AGJ33" s="104"/>
      <c r="AGK33" s="104"/>
      <c r="AGL33" s="104"/>
      <c r="AGM33" s="104"/>
      <c r="AGN33" s="104"/>
      <c r="AGO33" s="104"/>
      <c r="AGP33" s="104"/>
      <c r="AGQ33" s="104"/>
      <c r="AGR33" s="104"/>
      <c r="AGS33" s="104"/>
      <c r="AGT33" s="104"/>
      <c r="AGU33" s="104"/>
      <c r="AGV33" s="104"/>
      <c r="AGW33" s="104"/>
      <c r="AGX33" s="104"/>
      <c r="AGY33" s="104"/>
      <c r="AGZ33" s="104"/>
      <c r="AHA33" s="104"/>
      <c r="AHB33" s="104"/>
      <c r="AHC33" s="104"/>
      <c r="AHD33" s="104"/>
      <c r="AHE33" s="104"/>
      <c r="AHF33" s="104"/>
      <c r="AHG33" s="104"/>
      <c r="AHH33" s="104"/>
      <c r="AHI33" s="104"/>
      <c r="AHJ33" s="104"/>
      <c r="AHK33" s="104"/>
      <c r="AHL33" s="104"/>
      <c r="AHM33" s="104"/>
      <c r="AHN33" s="104"/>
      <c r="AHO33" s="104"/>
      <c r="AHP33" s="104"/>
      <c r="AHQ33" s="104"/>
      <c r="AHR33" s="104"/>
      <c r="AHS33" s="104"/>
      <c r="AHT33" s="104"/>
      <c r="AHU33" s="104"/>
      <c r="AHV33" s="104"/>
      <c r="AHW33" s="104"/>
      <c r="AHX33" s="104"/>
      <c r="AHY33" s="104"/>
      <c r="AHZ33" s="104"/>
      <c r="AIA33" s="104"/>
      <c r="AIB33" s="104"/>
      <c r="AIC33" s="104"/>
      <c r="AID33" s="104"/>
      <c r="AIE33" s="104"/>
      <c r="AIF33" s="104"/>
      <c r="AIG33" s="104"/>
      <c r="AIH33" s="104"/>
      <c r="AII33" s="104"/>
      <c r="AIJ33" s="104"/>
      <c r="AIK33" s="104"/>
      <c r="AIL33" s="104"/>
      <c r="AIM33" s="104"/>
      <c r="AIN33" s="104"/>
      <c r="AIO33" s="104"/>
      <c r="AIP33" s="104"/>
      <c r="AIQ33" s="104"/>
      <c r="AIR33" s="104"/>
      <c r="AIS33" s="104"/>
      <c r="AIT33" s="104"/>
      <c r="AIU33" s="104"/>
      <c r="AIV33" s="104"/>
      <c r="AIW33" s="104"/>
      <c r="AIX33" s="104"/>
      <c r="AIY33" s="104"/>
      <c r="AIZ33" s="104"/>
      <c r="AJA33" s="104"/>
      <c r="AJB33" s="104"/>
      <c r="AJC33" s="104"/>
      <c r="AJD33" s="104"/>
      <c r="AJE33" s="104"/>
      <c r="AJF33" s="104"/>
      <c r="AJG33" s="104"/>
      <c r="AJH33" s="104"/>
      <c r="AJI33" s="104"/>
      <c r="AJJ33" s="104"/>
      <c r="AJK33" s="104"/>
      <c r="AJL33" s="104"/>
      <c r="AJM33" s="104"/>
      <c r="AJN33" s="104"/>
      <c r="AJO33" s="104"/>
      <c r="AJP33" s="104"/>
      <c r="AJQ33" s="104"/>
      <c r="AJR33" s="104"/>
      <c r="AJS33" s="104"/>
      <c r="AJT33" s="104"/>
      <c r="AJU33" s="104"/>
      <c r="AJV33" s="104"/>
      <c r="AJW33" s="104"/>
      <c r="AJX33" s="104"/>
      <c r="AJY33" s="104"/>
      <c r="AJZ33" s="104"/>
      <c r="AKA33" s="104"/>
      <c r="AKB33" s="104"/>
      <c r="AKC33" s="104"/>
      <c r="AKD33" s="104"/>
      <c r="AKE33" s="104"/>
      <c r="AKF33" s="104"/>
      <c r="AKG33" s="104"/>
      <c r="AKH33" s="104"/>
      <c r="AKI33" s="104"/>
      <c r="AKJ33" s="104"/>
      <c r="AKK33" s="104"/>
      <c r="AKL33" s="104"/>
      <c r="AKM33" s="104"/>
      <c r="AKN33" s="104"/>
      <c r="AKO33" s="104"/>
      <c r="AKP33" s="104"/>
      <c r="AKQ33" s="104"/>
      <c r="AKR33" s="104"/>
      <c r="AKS33" s="104"/>
      <c r="AKT33" s="104"/>
      <c r="AKU33" s="104"/>
      <c r="AKV33" s="104"/>
      <c r="AKW33" s="104"/>
      <c r="AKX33" s="104"/>
      <c r="AKY33" s="104"/>
      <c r="AKZ33" s="104"/>
      <c r="ALA33" s="104"/>
      <c r="ALB33" s="104"/>
      <c r="ALC33" s="104"/>
      <c r="ALD33" s="104"/>
      <c r="ALE33" s="104"/>
      <c r="ALF33" s="104"/>
      <c r="ALG33" s="104"/>
      <c r="ALH33" s="104"/>
      <c r="ALI33" s="104"/>
      <c r="ALJ33" s="104"/>
      <c r="ALK33" s="104"/>
      <c r="ALL33" s="104"/>
      <c r="ALM33" s="104"/>
      <c r="ALN33" s="104"/>
      <c r="ALO33" s="104"/>
      <c r="ALP33" s="104"/>
      <c r="ALQ33" s="104"/>
      <c r="ALR33" s="104"/>
      <c r="ALS33" s="104"/>
      <c r="ALT33" s="104"/>
      <c r="ALU33" s="104"/>
      <c r="ALV33" s="104"/>
      <c r="ALW33" s="104"/>
      <c r="ALX33" s="104"/>
      <c r="ALY33" s="104"/>
      <c r="ALZ33" s="104"/>
      <c r="AMA33" s="104"/>
      <c r="AMB33" s="104"/>
      <c r="AMC33" s="104"/>
      <c r="AMD33" s="104"/>
      <c r="AME33" s="104"/>
      <c r="AMF33" s="104"/>
      <c r="AMG33" s="104"/>
      <c r="AMH33" s="104"/>
      <c r="AMI33" s="104"/>
      <c r="AMJ33" s="104"/>
    </row>
    <row r="34" spans="1:1024" ht="15" customHeight="1" x14ac:dyDescent="0.2">
      <c r="A34" s="203" t="s">
        <v>29</v>
      </c>
      <c r="B34" s="203"/>
      <c r="C34" s="203"/>
      <c r="D34" s="203"/>
      <c r="E34" s="119">
        <v>15000</v>
      </c>
      <c r="F34" s="119">
        <v>15000</v>
      </c>
      <c r="G34" s="204" t="s">
        <v>30</v>
      </c>
      <c r="H34" s="204"/>
      <c r="I34" s="204"/>
      <c r="J34" s="204"/>
      <c r="K34" s="118">
        <v>15000</v>
      </c>
      <c r="L34" s="124">
        <v>15000</v>
      </c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4"/>
      <c r="NY34" s="104"/>
      <c r="NZ34" s="104"/>
      <c r="OA34" s="104"/>
      <c r="OB34" s="104"/>
      <c r="OC34" s="104"/>
      <c r="OD34" s="104"/>
      <c r="OE34" s="104"/>
      <c r="OF34" s="104"/>
      <c r="OG34" s="104"/>
      <c r="OH34" s="104"/>
      <c r="OI34" s="104"/>
      <c r="OJ34" s="104"/>
      <c r="OK34" s="104"/>
      <c r="OL34" s="104"/>
      <c r="OM34" s="104"/>
      <c r="ON34" s="104"/>
      <c r="OO34" s="104"/>
      <c r="OP34" s="104"/>
      <c r="OQ34" s="104"/>
      <c r="OR34" s="104"/>
      <c r="OS34" s="104"/>
      <c r="OT34" s="104"/>
      <c r="OU34" s="104"/>
      <c r="OV34" s="104"/>
      <c r="OW34" s="104"/>
      <c r="OX34" s="104"/>
      <c r="OY34" s="104"/>
      <c r="OZ34" s="104"/>
      <c r="PA34" s="104"/>
      <c r="PB34" s="104"/>
      <c r="PC34" s="104"/>
      <c r="PD34" s="104"/>
      <c r="PE34" s="104"/>
      <c r="PF34" s="104"/>
      <c r="PG34" s="104"/>
      <c r="PH34" s="104"/>
      <c r="PI34" s="104"/>
      <c r="PJ34" s="104"/>
      <c r="PK34" s="104"/>
      <c r="PL34" s="104"/>
      <c r="PM34" s="104"/>
      <c r="PN34" s="104"/>
      <c r="PO34" s="104"/>
      <c r="PP34" s="104"/>
      <c r="PQ34" s="104"/>
      <c r="PR34" s="104"/>
      <c r="PS34" s="104"/>
      <c r="PT34" s="104"/>
      <c r="PU34" s="104"/>
      <c r="PV34" s="104"/>
      <c r="PW34" s="104"/>
      <c r="PX34" s="104"/>
      <c r="PY34" s="104"/>
      <c r="PZ34" s="104"/>
      <c r="QA34" s="104"/>
      <c r="QB34" s="104"/>
      <c r="QC34" s="104"/>
      <c r="QD34" s="104"/>
      <c r="QE34" s="104"/>
      <c r="QF34" s="104"/>
      <c r="QG34" s="104"/>
      <c r="QH34" s="104"/>
      <c r="QI34" s="104"/>
      <c r="QJ34" s="104"/>
      <c r="QK34" s="104"/>
      <c r="QL34" s="104"/>
      <c r="QM34" s="104"/>
      <c r="QN34" s="104"/>
      <c r="QO34" s="104"/>
      <c r="QP34" s="104"/>
      <c r="QQ34" s="104"/>
      <c r="QR34" s="104"/>
      <c r="QS34" s="104"/>
      <c r="QT34" s="104"/>
      <c r="QU34" s="104"/>
      <c r="QV34" s="104"/>
      <c r="QW34" s="104"/>
      <c r="QX34" s="104"/>
      <c r="QY34" s="104"/>
      <c r="QZ34" s="104"/>
      <c r="RA34" s="104"/>
      <c r="RB34" s="104"/>
      <c r="RC34" s="104"/>
      <c r="RD34" s="104"/>
      <c r="RE34" s="104"/>
      <c r="RF34" s="104"/>
      <c r="RG34" s="104"/>
      <c r="RH34" s="104"/>
      <c r="RI34" s="104"/>
      <c r="RJ34" s="104"/>
      <c r="RK34" s="104"/>
      <c r="RL34" s="104"/>
      <c r="RM34" s="104"/>
      <c r="RN34" s="104"/>
      <c r="RO34" s="104"/>
      <c r="RP34" s="104"/>
      <c r="RQ34" s="104"/>
      <c r="RR34" s="104"/>
      <c r="RS34" s="104"/>
      <c r="RT34" s="104"/>
      <c r="RU34" s="104"/>
      <c r="RV34" s="104"/>
      <c r="RW34" s="104"/>
      <c r="RX34" s="104"/>
      <c r="RY34" s="104"/>
      <c r="RZ34" s="104"/>
      <c r="SA34" s="104"/>
      <c r="SB34" s="104"/>
      <c r="SC34" s="104"/>
      <c r="SD34" s="104"/>
      <c r="SE34" s="104"/>
      <c r="SF34" s="104"/>
      <c r="SG34" s="104"/>
      <c r="SH34" s="104"/>
      <c r="SI34" s="104"/>
      <c r="SJ34" s="104"/>
      <c r="SK34" s="104"/>
      <c r="SL34" s="104"/>
      <c r="SM34" s="104"/>
      <c r="SN34" s="104"/>
      <c r="SO34" s="104"/>
      <c r="SP34" s="104"/>
      <c r="SQ34" s="104"/>
      <c r="SR34" s="104"/>
      <c r="SS34" s="104"/>
      <c r="ST34" s="104"/>
      <c r="SU34" s="104"/>
      <c r="SV34" s="104"/>
      <c r="SW34" s="104"/>
      <c r="SX34" s="104"/>
      <c r="SY34" s="104"/>
      <c r="SZ34" s="104"/>
      <c r="TA34" s="104"/>
      <c r="TB34" s="104"/>
      <c r="TC34" s="104"/>
      <c r="TD34" s="104"/>
      <c r="TE34" s="104"/>
      <c r="TF34" s="104"/>
      <c r="TG34" s="104"/>
      <c r="TH34" s="104"/>
      <c r="TI34" s="104"/>
      <c r="TJ34" s="104"/>
      <c r="TK34" s="104"/>
      <c r="TL34" s="104"/>
      <c r="TM34" s="104"/>
      <c r="TN34" s="104"/>
      <c r="TO34" s="104"/>
      <c r="TP34" s="104"/>
      <c r="TQ34" s="104"/>
      <c r="TR34" s="104"/>
      <c r="TS34" s="104"/>
      <c r="TT34" s="104"/>
      <c r="TU34" s="104"/>
      <c r="TV34" s="104"/>
      <c r="TW34" s="104"/>
      <c r="TX34" s="104"/>
      <c r="TY34" s="104"/>
      <c r="TZ34" s="104"/>
      <c r="UA34" s="104"/>
      <c r="UB34" s="104"/>
      <c r="UC34" s="104"/>
      <c r="UD34" s="104"/>
      <c r="UE34" s="104"/>
      <c r="UF34" s="104"/>
      <c r="UG34" s="104"/>
      <c r="UH34" s="104"/>
      <c r="UI34" s="104"/>
      <c r="UJ34" s="104"/>
      <c r="UK34" s="104"/>
      <c r="UL34" s="104"/>
      <c r="UM34" s="104"/>
      <c r="UN34" s="104"/>
      <c r="UO34" s="104"/>
      <c r="UP34" s="104"/>
      <c r="UQ34" s="104"/>
      <c r="UR34" s="104"/>
      <c r="US34" s="104"/>
      <c r="UT34" s="104"/>
      <c r="UU34" s="104"/>
      <c r="UV34" s="104"/>
      <c r="UW34" s="104"/>
      <c r="UX34" s="104"/>
      <c r="UY34" s="104"/>
      <c r="UZ34" s="104"/>
      <c r="VA34" s="104"/>
      <c r="VB34" s="104"/>
      <c r="VC34" s="104"/>
      <c r="VD34" s="104"/>
      <c r="VE34" s="104"/>
      <c r="VF34" s="104"/>
      <c r="VG34" s="104"/>
      <c r="VH34" s="104"/>
      <c r="VI34" s="104"/>
      <c r="VJ34" s="104"/>
      <c r="VK34" s="104"/>
      <c r="VL34" s="104"/>
      <c r="VM34" s="104"/>
      <c r="VN34" s="104"/>
      <c r="VO34" s="104"/>
      <c r="VP34" s="104"/>
      <c r="VQ34" s="104"/>
      <c r="VR34" s="104"/>
      <c r="VS34" s="104"/>
      <c r="VT34" s="104"/>
      <c r="VU34" s="104"/>
      <c r="VV34" s="104"/>
      <c r="VW34" s="104"/>
      <c r="VX34" s="104"/>
      <c r="VY34" s="104"/>
      <c r="VZ34" s="104"/>
      <c r="WA34" s="104"/>
      <c r="WB34" s="104"/>
      <c r="WC34" s="104"/>
      <c r="WD34" s="104"/>
      <c r="WE34" s="104"/>
      <c r="WF34" s="104"/>
      <c r="WG34" s="104"/>
      <c r="WH34" s="104"/>
      <c r="WI34" s="104"/>
      <c r="WJ34" s="104"/>
      <c r="WK34" s="104"/>
      <c r="WL34" s="104"/>
      <c r="WM34" s="104"/>
      <c r="WN34" s="104"/>
      <c r="WO34" s="104"/>
      <c r="WP34" s="104"/>
      <c r="WQ34" s="104"/>
      <c r="WR34" s="104"/>
      <c r="WS34" s="104"/>
      <c r="WT34" s="104"/>
      <c r="WU34" s="104"/>
      <c r="WV34" s="104"/>
      <c r="WW34" s="104"/>
      <c r="WX34" s="104"/>
      <c r="WY34" s="104"/>
      <c r="WZ34" s="104"/>
      <c r="XA34" s="104"/>
      <c r="XB34" s="104"/>
      <c r="XC34" s="104"/>
      <c r="XD34" s="104"/>
      <c r="XE34" s="104"/>
      <c r="XF34" s="104"/>
      <c r="XG34" s="104"/>
      <c r="XH34" s="104"/>
      <c r="XI34" s="104"/>
      <c r="XJ34" s="104"/>
      <c r="XK34" s="104"/>
      <c r="XL34" s="104"/>
      <c r="XM34" s="104"/>
      <c r="XN34" s="104"/>
      <c r="XO34" s="104"/>
      <c r="XP34" s="104"/>
      <c r="XQ34" s="104"/>
      <c r="XR34" s="104"/>
      <c r="XS34" s="104"/>
      <c r="XT34" s="104"/>
      <c r="XU34" s="104"/>
      <c r="XV34" s="104"/>
      <c r="XW34" s="104"/>
      <c r="XX34" s="104"/>
      <c r="XY34" s="104"/>
      <c r="XZ34" s="104"/>
      <c r="YA34" s="104"/>
      <c r="YB34" s="104"/>
      <c r="YC34" s="104"/>
      <c r="YD34" s="104"/>
      <c r="YE34" s="104"/>
      <c r="YF34" s="104"/>
      <c r="YG34" s="104"/>
      <c r="YH34" s="104"/>
      <c r="YI34" s="104"/>
      <c r="YJ34" s="104"/>
      <c r="YK34" s="104"/>
      <c r="YL34" s="104"/>
      <c r="YM34" s="104"/>
      <c r="YN34" s="104"/>
      <c r="YO34" s="104"/>
      <c r="YP34" s="104"/>
      <c r="YQ34" s="104"/>
      <c r="YR34" s="104"/>
      <c r="YS34" s="104"/>
      <c r="YT34" s="104"/>
      <c r="YU34" s="104"/>
      <c r="YV34" s="104"/>
      <c r="YW34" s="104"/>
      <c r="YX34" s="104"/>
      <c r="YY34" s="104"/>
      <c r="YZ34" s="104"/>
      <c r="ZA34" s="104"/>
      <c r="ZB34" s="104"/>
      <c r="ZC34" s="104"/>
      <c r="ZD34" s="104"/>
      <c r="ZE34" s="104"/>
      <c r="ZF34" s="104"/>
      <c r="ZG34" s="104"/>
      <c r="ZH34" s="104"/>
      <c r="ZI34" s="104"/>
      <c r="ZJ34" s="104"/>
      <c r="ZK34" s="104"/>
      <c r="ZL34" s="104"/>
      <c r="ZM34" s="104"/>
      <c r="ZN34" s="104"/>
      <c r="ZO34" s="104"/>
      <c r="ZP34" s="104"/>
      <c r="ZQ34" s="104"/>
      <c r="ZR34" s="104"/>
      <c r="ZS34" s="104"/>
      <c r="ZT34" s="104"/>
      <c r="ZU34" s="104"/>
      <c r="ZV34" s="104"/>
      <c r="ZW34" s="104"/>
      <c r="ZX34" s="104"/>
      <c r="ZY34" s="104"/>
      <c r="ZZ34" s="104"/>
      <c r="AAA34" s="104"/>
      <c r="AAB34" s="104"/>
      <c r="AAC34" s="104"/>
      <c r="AAD34" s="104"/>
      <c r="AAE34" s="104"/>
      <c r="AAF34" s="104"/>
      <c r="AAG34" s="104"/>
      <c r="AAH34" s="104"/>
      <c r="AAI34" s="104"/>
      <c r="AAJ34" s="104"/>
      <c r="AAK34" s="104"/>
      <c r="AAL34" s="104"/>
      <c r="AAM34" s="104"/>
      <c r="AAN34" s="104"/>
      <c r="AAO34" s="104"/>
      <c r="AAP34" s="104"/>
      <c r="AAQ34" s="104"/>
      <c r="AAR34" s="104"/>
      <c r="AAS34" s="104"/>
      <c r="AAT34" s="104"/>
      <c r="AAU34" s="104"/>
      <c r="AAV34" s="104"/>
      <c r="AAW34" s="104"/>
      <c r="AAX34" s="104"/>
      <c r="AAY34" s="104"/>
      <c r="AAZ34" s="104"/>
      <c r="ABA34" s="104"/>
      <c r="ABB34" s="104"/>
      <c r="ABC34" s="104"/>
      <c r="ABD34" s="104"/>
      <c r="ABE34" s="104"/>
      <c r="ABF34" s="104"/>
      <c r="ABG34" s="104"/>
      <c r="ABH34" s="104"/>
      <c r="ABI34" s="104"/>
      <c r="ABJ34" s="104"/>
      <c r="ABK34" s="104"/>
      <c r="ABL34" s="104"/>
      <c r="ABM34" s="104"/>
      <c r="ABN34" s="104"/>
      <c r="ABO34" s="104"/>
      <c r="ABP34" s="104"/>
      <c r="ABQ34" s="104"/>
      <c r="ABR34" s="104"/>
      <c r="ABS34" s="104"/>
      <c r="ABT34" s="104"/>
      <c r="ABU34" s="104"/>
      <c r="ABV34" s="104"/>
      <c r="ABW34" s="104"/>
      <c r="ABX34" s="104"/>
      <c r="ABY34" s="104"/>
      <c r="ABZ34" s="104"/>
      <c r="ACA34" s="104"/>
      <c r="ACB34" s="104"/>
      <c r="ACC34" s="104"/>
      <c r="ACD34" s="104"/>
      <c r="ACE34" s="104"/>
      <c r="ACF34" s="104"/>
      <c r="ACG34" s="104"/>
      <c r="ACH34" s="104"/>
      <c r="ACI34" s="104"/>
      <c r="ACJ34" s="104"/>
      <c r="ACK34" s="104"/>
      <c r="ACL34" s="104"/>
      <c r="ACM34" s="104"/>
      <c r="ACN34" s="104"/>
      <c r="ACO34" s="104"/>
      <c r="ACP34" s="104"/>
      <c r="ACQ34" s="104"/>
      <c r="ACR34" s="104"/>
      <c r="ACS34" s="104"/>
      <c r="ACT34" s="104"/>
      <c r="ACU34" s="104"/>
      <c r="ACV34" s="104"/>
      <c r="ACW34" s="104"/>
      <c r="ACX34" s="104"/>
      <c r="ACY34" s="104"/>
      <c r="ACZ34" s="104"/>
      <c r="ADA34" s="104"/>
      <c r="ADB34" s="104"/>
      <c r="ADC34" s="104"/>
      <c r="ADD34" s="104"/>
      <c r="ADE34" s="104"/>
      <c r="ADF34" s="104"/>
      <c r="ADG34" s="104"/>
      <c r="ADH34" s="104"/>
      <c r="ADI34" s="104"/>
      <c r="ADJ34" s="104"/>
      <c r="ADK34" s="104"/>
      <c r="ADL34" s="104"/>
      <c r="ADM34" s="104"/>
      <c r="ADN34" s="104"/>
      <c r="ADO34" s="104"/>
      <c r="ADP34" s="104"/>
      <c r="ADQ34" s="104"/>
      <c r="ADR34" s="104"/>
      <c r="ADS34" s="104"/>
      <c r="ADT34" s="104"/>
      <c r="ADU34" s="104"/>
      <c r="ADV34" s="104"/>
      <c r="ADW34" s="104"/>
      <c r="ADX34" s="104"/>
      <c r="ADY34" s="104"/>
      <c r="ADZ34" s="104"/>
      <c r="AEA34" s="104"/>
      <c r="AEB34" s="104"/>
      <c r="AEC34" s="104"/>
      <c r="AED34" s="104"/>
      <c r="AEE34" s="104"/>
      <c r="AEF34" s="104"/>
      <c r="AEG34" s="104"/>
      <c r="AEH34" s="104"/>
      <c r="AEI34" s="104"/>
      <c r="AEJ34" s="104"/>
      <c r="AEK34" s="104"/>
      <c r="AEL34" s="104"/>
      <c r="AEM34" s="104"/>
      <c r="AEN34" s="104"/>
      <c r="AEO34" s="104"/>
      <c r="AEP34" s="104"/>
      <c r="AEQ34" s="104"/>
      <c r="AER34" s="104"/>
      <c r="AES34" s="104"/>
      <c r="AET34" s="104"/>
      <c r="AEU34" s="104"/>
      <c r="AEV34" s="104"/>
      <c r="AEW34" s="104"/>
      <c r="AEX34" s="104"/>
      <c r="AEY34" s="104"/>
      <c r="AEZ34" s="104"/>
      <c r="AFA34" s="104"/>
      <c r="AFB34" s="104"/>
      <c r="AFC34" s="104"/>
      <c r="AFD34" s="104"/>
      <c r="AFE34" s="104"/>
      <c r="AFF34" s="104"/>
      <c r="AFG34" s="104"/>
      <c r="AFH34" s="104"/>
      <c r="AFI34" s="104"/>
      <c r="AFJ34" s="104"/>
      <c r="AFK34" s="104"/>
      <c r="AFL34" s="104"/>
      <c r="AFM34" s="104"/>
      <c r="AFN34" s="104"/>
      <c r="AFO34" s="104"/>
      <c r="AFP34" s="104"/>
      <c r="AFQ34" s="104"/>
      <c r="AFR34" s="104"/>
      <c r="AFS34" s="104"/>
      <c r="AFT34" s="104"/>
      <c r="AFU34" s="104"/>
      <c r="AFV34" s="104"/>
      <c r="AFW34" s="104"/>
      <c r="AFX34" s="104"/>
      <c r="AFY34" s="104"/>
      <c r="AFZ34" s="104"/>
      <c r="AGA34" s="104"/>
      <c r="AGB34" s="104"/>
      <c r="AGC34" s="104"/>
      <c r="AGD34" s="104"/>
      <c r="AGE34" s="104"/>
      <c r="AGF34" s="104"/>
      <c r="AGG34" s="104"/>
      <c r="AGH34" s="104"/>
      <c r="AGI34" s="104"/>
      <c r="AGJ34" s="104"/>
      <c r="AGK34" s="104"/>
      <c r="AGL34" s="104"/>
      <c r="AGM34" s="104"/>
      <c r="AGN34" s="104"/>
      <c r="AGO34" s="104"/>
      <c r="AGP34" s="104"/>
      <c r="AGQ34" s="104"/>
      <c r="AGR34" s="104"/>
      <c r="AGS34" s="104"/>
      <c r="AGT34" s="104"/>
      <c r="AGU34" s="104"/>
      <c r="AGV34" s="104"/>
      <c r="AGW34" s="104"/>
      <c r="AGX34" s="104"/>
      <c r="AGY34" s="104"/>
      <c r="AGZ34" s="104"/>
      <c r="AHA34" s="104"/>
      <c r="AHB34" s="104"/>
      <c r="AHC34" s="104"/>
      <c r="AHD34" s="104"/>
      <c r="AHE34" s="104"/>
      <c r="AHF34" s="104"/>
      <c r="AHG34" s="104"/>
      <c r="AHH34" s="104"/>
      <c r="AHI34" s="104"/>
      <c r="AHJ34" s="104"/>
      <c r="AHK34" s="104"/>
      <c r="AHL34" s="104"/>
      <c r="AHM34" s="104"/>
      <c r="AHN34" s="104"/>
      <c r="AHO34" s="104"/>
      <c r="AHP34" s="104"/>
      <c r="AHQ34" s="104"/>
      <c r="AHR34" s="104"/>
      <c r="AHS34" s="104"/>
      <c r="AHT34" s="104"/>
      <c r="AHU34" s="104"/>
      <c r="AHV34" s="104"/>
      <c r="AHW34" s="104"/>
      <c r="AHX34" s="104"/>
      <c r="AHY34" s="104"/>
      <c r="AHZ34" s="104"/>
      <c r="AIA34" s="104"/>
      <c r="AIB34" s="104"/>
      <c r="AIC34" s="104"/>
      <c r="AID34" s="104"/>
      <c r="AIE34" s="104"/>
      <c r="AIF34" s="104"/>
      <c r="AIG34" s="104"/>
      <c r="AIH34" s="104"/>
      <c r="AII34" s="104"/>
      <c r="AIJ34" s="104"/>
      <c r="AIK34" s="104"/>
      <c r="AIL34" s="104"/>
      <c r="AIM34" s="104"/>
      <c r="AIN34" s="104"/>
      <c r="AIO34" s="104"/>
      <c r="AIP34" s="104"/>
      <c r="AIQ34" s="104"/>
      <c r="AIR34" s="104"/>
      <c r="AIS34" s="104"/>
      <c r="AIT34" s="104"/>
      <c r="AIU34" s="104"/>
      <c r="AIV34" s="104"/>
      <c r="AIW34" s="104"/>
      <c r="AIX34" s="104"/>
      <c r="AIY34" s="104"/>
      <c r="AIZ34" s="104"/>
      <c r="AJA34" s="104"/>
      <c r="AJB34" s="104"/>
      <c r="AJC34" s="104"/>
      <c r="AJD34" s="104"/>
      <c r="AJE34" s="104"/>
      <c r="AJF34" s="104"/>
      <c r="AJG34" s="104"/>
      <c r="AJH34" s="104"/>
      <c r="AJI34" s="104"/>
      <c r="AJJ34" s="104"/>
      <c r="AJK34" s="104"/>
      <c r="AJL34" s="104"/>
      <c r="AJM34" s="104"/>
      <c r="AJN34" s="104"/>
      <c r="AJO34" s="104"/>
      <c r="AJP34" s="104"/>
      <c r="AJQ34" s="104"/>
      <c r="AJR34" s="104"/>
      <c r="AJS34" s="104"/>
      <c r="AJT34" s="104"/>
      <c r="AJU34" s="104"/>
      <c r="AJV34" s="104"/>
      <c r="AJW34" s="104"/>
      <c r="AJX34" s="104"/>
      <c r="AJY34" s="104"/>
      <c r="AJZ34" s="104"/>
      <c r="AKA34" s="104"/>
      <c r="AKB34" s="104"/>
      <c r="AKC34" s="104"/>
      <c r="AKD34" s="104"/>
      <c r="AKE34" s="104"/>
      <c r="AKF34" s="104"/>
      <c r="AKG34" s="104"/>
      <c r="AKH34" s="104"/>
      <c r="AKI34" s="104"/>
      <c r="AKJ34" s="104"/>
      <c r="AKK34" s="104"/>
      <c r="AKL34" s="104"/>
      <c r="AKM34" s="104"/>
      <c r="AKN34" s="104"/>
      <c r="AKO34" s="104"/>
      <c r="AKP34" s="104"/>
      <c r="AKQ34" s="104"/>
      <c r="AKR34" s="104"/>
      <c r="AKS34" s="104"/>
      <c r="AKT34" s="104"/>
      <c r="AKU34" s="104"/>
      <c r="AKV34" s="104"/>
      <c r="AKW34" s="104"/>
      <c r="AKX34" s="104"/>
      <c r="AKY34" s="104"/>
      <c r="AKZ34" s="104"/>
      <c r="ALA34" s="104"/>
      <c r="ALB34" s="104"/>
      <c r="ALC34" s="104"/>
      <c r="ALD34" s="104"/>
      <c r="ALE34" s="104"/>
      <c r="ALF34" s="104"/>
      <c r="ALG34" s="104"/>
      <c r="ALH34" s="104"/>
      <c r="ALI34" s="104"/>
      <c r="ALJ34" s="104"/>
      <c r="ALK34" s="104"/>
      <c r="ALL34" s="104"/>
      <c r="ALM34" s="104"/>
      <c r="ALN34" s="104"/>
      <c r="ALO34" s="104"/>
      <c r="ALP34" s="104"/>
      <c r="ALQ34" s="104"/>
      <c r="ALR34" s="104"/>
      <c r="ALS34" s="104"/>
      <c r="ALT34" s="104"/>
      <c r="ALU34" s="104"/>
      <c r="ALV34" s="104"/>
      <c r="ALW34" s="104"/>
      <c r="ALX34" s="104"/>
      <c r="ALY34" s="104"/>
      <c r="ALZ34" s="104"/>
      <c r="AMA34" s="104"/>
      <c r="AMB34" s="104"/>
      <c r="AMC34" s="104"/>
      <c r="AMD34" s="104"/>
      <c r="AME34" s="104"/>
      <c r="AMF34" s="104"/>
      <c r="AMG34" s="104"/>
      <c r="AMH34" s="104"/>
      <c r="AMI34" s="104"/>
      <c r="AMJ34" s="104"/>
    </row>
    <row r="35" spans="1:1024" ht="15" customHeight="1" x14ac:dyDescent="0.2">
      <c r="A35" s="205" t="s">
        <v>31</v>
      </c>
      <c r="B35" s="205"/>
      <c r="C35" s="205"/>
      <c r="D35" s="205"/>
      <c r="E35" s="119">
        <v>0</v>
      </c>
      <c r="F35" s="119">
        <v>5000</v>
      </c>
      <c r="G35" s="133"/>
      <c r="H35" s="134"/>
      <c r="I35" s="134"/>
      <c r="J35" s="135"/>
      <c r="K35" s="118"/>
      <c r="L35" s="12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4"/>
      <c r="NY35" s="104"/>
      <c r="NZ35" s="104"/>
      <c r="OA35" s="104"/>
      <c r="OB35" s="104"/>
      <c r="OC35" s="104"/>
      <c r="OD35" s="104"/>
      <c r="OE35" s="104"/>
      <c r="OF35" s="104"/>
      <c r="OG35" s="104"/>
      <c r="OH35" s="104"/>
      <c r="OI35" s="104"/>
      <c r="OJ35" s="104"/>
      <c r="OK35" s="104"/>
      <c r="OL35" s="104"/>
      <c r="OM35" s="104"/>
      <c r="ON35" s="104"/>
      <c r="OO35" s="104"/>
      <c r="OP35" s="104"/>
      <c r="OQ35" s="104"/>
      <c r="OR35" s="104"/>
      <c r="OS35" s="104"/>
      <c r="OT35" s="104"/>
      <c r="OU35" s="104"/>
      <c r="OV35" s="104"/>
      <c r="OW35" s="104"/>
      <c r="OX35" s="104"/>
      <c r="OY35" s="104"/>
      <c r="OZ35" s="104"/>
      <c r="PA35" s="104"/>
      <c r="PB35" s="104"/>
      <c r="PC35" s="104"/>
      <c r="PD35" s="104"/>
      <c r="PE35" s="104"/>
      <c r="PF35" s="104"/>
      <c r="PG35" s="104"/>
      <c r="PH35" s="104"/>
      <c r="PI35" s="104"/>
      <c r="PJ35" s="104"/>
      <c r="PK35" s="104"/>
      <c r="PL35" s="104"/>
      <c r="PM35" s="104"/>
      <c r="PN35" s="104"/>
      <c r="PO35" s="104"/>
      <c r="PP35" s="104"/>
      <c r="PQ35" s="104"/>
      <c r="PR35" s="104"/>
      <c r="PS35" s="104"/>
      <c r="PT35" s="104"/>
      <c r="PU35" s="104"/>
      <c r="PV35" s="104"/>
      <c r="PW35" s="104"/>
      <c r="PX35" s="104"/>
      <c r="PY35" s="104"/>
      <c r="PZ35" s="104"/>
      <c r="QA35" s="104"/>
      <c r="QB35" s="104"/>
      <c r="QC35" s="104"/>
      <c r="QD35" s="104"/>
      <c r="QE35" s="104"/>
      <c r="QF35" s="104"/>
      <c r="QG35" s="104"/>
      <c r="QH35" s="104"/>
      <c r="QI35" s="104"/>
      <c r="QJ35" s="104"/>
      <c r="QK35" s="104"/>
      <c r="QL35" s="104"/>
      <c r="QM35" s="104"/>
      <c r="QN35" s="104"/>
      <c r="QO35" s="104"/>
      <c r="QP35" s="104"/>
      <c r="QQ35" s="104"/>
      <c r="QR35" s="104"/>
      <c r="QS35" s="104"/>
      <c r="QT35" s="104"/>
      <c r="QU35" s="104"/>
      <c r="QV35" s="104"/>
      <c r="QW35" s="104"/>
      <c r="QX35" s="104"/>
      <c r="QY35" s="104"/>
      <c r="QZ35" s="104"/>
      <c r="RA35" s="104"/>
      <c r="RB35" s="104"/>
      <c r="RC35" s="104"/>
      <c r="RD35" s="104"/>
      <c r="RE35" s="104"/>
      <c r="RF35" s="104"/>
      <c r="RG35" s="104"/>
      <c r="RH35" s="104"/>
      <c r="RI35" s="104"/>
      <c r="RJ35" s="104"/>
      <c r="RK35" s="104"/>
      <c r="RL35" s="104"/>
      <c r="RM35" s="104"/>
      <c r="RN35" s="104"/>
      <c r="RO35" s="104"/>
      <c r="RP35" s="104"/>
      <c r="RQ35" s="104"/>
      <c r="RR35" s="104"/>
      <c r="RS35" s="104"/>
      <c r="RT35" s="104"/>
      <c r="RU35" s="104"/>
      <c r="RV35" s="104"/>
      <c r="RW35" s="104"/>
      <c r="RX35" s="104"/>
      <c r="RY35" s="104"/>
      <c r="RZ35" s="104"/>
      <c r="SA35" s="104"/>
      <c r="SB35" s="104"/>
      <c r="SC35" s="104"/>
      <c r="SD35" s="104"/>
      <c r="SE35" s="104"/>
      <c r="SF35" s="104"/>
      <c r="SG35" s="104"/>
      <c r="SH35" s="104"/>
      <c r="SI35" s="104"/>
      <c r="SJ35" s="104"/>
      <c r="SK35" s="104"/>
      <c r="SL35" s="104"/>
      <c r="SM35" s="104"/>
      <c r="SN35" s="104"/>
      <c r="SO35" s="104"/>
      <c r="SP35" s="104"/>
      <c r="SQ35" s="104"/>
      <c r="SR35" s="104"/>
      <c r="SS35" s="104"/>
      <c r="ST35" s="104"/>
      <c r="SU35" s="104"/>
      <c r="SV35" s="104"/>
      <c r="SW35" s="104"/>
      <c r="SX35" s="104"/>
      <c r="SY35" s="104"/>
      <c r="SZ35" s="104"/>
      <c r="TA35" s="104"/>
      <c r="TB35" s="104"/>
      <c r="TC35" s="104"/>
      <c r="TD35" s="104"/>
      <c r="TE35" s="104"/>
      <c r="TF35" s="104"/>
      <c r="TG35" s="104"/>
      <c r="TH35" s="104"/>
      <c r="TI35" s="104"/>
      <c r="TJ35" s="104"/>
      <c r="TK35" s="104"/>
      <c r="TL35" s="104"/>
      <c r="TM35" s="104"/>
      <c r="TN35" s="104"/>
      <c r="TO35" s="104"/>
      <c r="TP35" s="104"/>
      <c r="TQ35" s="104"/>
      <c r="TR35" s="104"/>
      <c r="TS35" s="104"/>
      <c r="TT35" s="104"/>
      <c r="TU35" s="104"/>
      <c r="TV35" s="104"/>
      <c r="TW35" s="104"/>
      <c r="TX35" s="104"/>
      <c r="TY35" s="104"/>
      <c r="TZ35" s="104"/>
      <c r="UA35" s="104"/>
      <c r="UB35" s="104"/>
      <c r="UC35" s="104"/>
      <c r="UD35" s="104"/>
      <c r="UE35" s="104"/>
      <c r="UF35" s="104"/>
      <c r="UG35" s="104"/>
      <c r="UH35" s="104"/>
      <c r="UI35" s="104"/>
      <c r="UJ35" s="104"/>
      <c r="UK35" s="104"/>
      <c r="UL35" s="104"/>
      <c r="UM35" s="104"/>
      <c r="UN35" s="104"/>
      <c r="UO35" s="104"/>
      <c r="UP35" s="104"/>
      <c r="UQ35" s="104"/>
      <c r="UR35" s="104"/>
      <c r="US35" s="104"/>
      <c r="UT35" s="104"/>
      <c r="UU35" s="104"/>
      <c r="UV35" s="104"/>
      <c r="UW35" s="104"/>
      <c r="UX35" s="104"/>
      <c r="UY35" s="104"/>
      <c r="UZ35" s="104"/>
      <c r="VA35" s="104"/>
      <c r="VB35" s="104"/>
      <c r="VC35" s="104"/>
      <c r="VD35" s="104"/>
      <c r="VE35" s="104"/>
      <c r="VF35" s="104"/>
      <c r="VG35" s="104"/>
      <c r="VH35" s="104"/>
      <c r="VI35" s="104"/>
      <c r="VJ35" s="104"/>
      <c r="VK35" s="104"/>
      <c r="VL35" s="104"/>
      <c r="VM35" s="104"/>
      <c r="VN35" s="104"/>
      <c r="VO35" s="104"/>
      <c r="VP35" s="104"/>
      <c r="VQ35" s="104"/>
      <c r="VR35" s="104"/>
      <c r="VS35" s="104"/>
      <c r="VT35" s="104"/>
      <c r="VU35" s="104"/>
      <c r="VV35" s="104"/>
      <c r="VW35" s="104"/>
      <c r="VX35" s="104"/>
      <c r="VY35" s="104"/>
      <c r="VZ35" s="104"/>
      <c r="WA35" s="104"/>
      <c r="WB35" s="104"/>
      <c r="WC35" s="104"/>
      <c r="WD35" s="104"/>
      <c r="WE35" s="104"/>
      <c r="WF35" s="104"/>
      <c r="WG35" s="104"/>
      <c r="WH35" s="104"/>
      <c r="WI35" s="104"/>
      <c r="WJ35" s="104"/>
      <c r="WK35" s="104"/>
      <c r="WL35" s="104"/>
      <c r="WM35" s="104"/>
      <c r="WN35" s="104"/>
      <c r="WO35" s="104"/>
      <c r="WP35" s="104"/>
      <c r="WQ35" s="104"/>
      <c r="WR35" s="104"/>
      <c r="WS35" s="104"/>
      <c r="WT35" s="104"/>
      <c r="WU35" s="104"/>
      <c r="WV35" s="104"/>
      <c r="WW35" s="104"/>
      <c r="WX35" s="104"/>
      <c r="WY35" s="104"/>
      <c r="WZ35" s="104"/>
      <c r="XA35" s="104"/>
      <c r="XB35" s="104"/>
      <c r="XC35" s="104"/>
      <c r="XD35" s="104"/>
      <c r="XE35" s="104"/>
      <c r="XF35" s="104"/>
      <c r="XG35" s="104"/>
      <c r="XH35" s="104"/>
      <c r="XI35" s="104"/>
      <c r="XJ35" s="104"/>
      <c r="XK35" s="104"/>
      <c r="XL35" s="104"/>
      <c r="XM35" s="104"/>
      <c r="XN35" s="104"/>
      <c r="XO35" s="104"/>
      <c r="XP35" s="104"/>
      <c r="XQ35" s="104"/>
      <c r="XR35" s="104"/>
      <c r="XS35" s="104"/>
      <c r="XT35" s="104"/>
      <c r="XU35" s="104"/>
      <c r="XV35" s="104"/>
      <c r="XW35" s="104"/>
      <c r="XX35" s="104"/>
      <c r="XY35" s="104"/>
      <c r="XZ35" s="104"/>
      <c r="YA35" s="104"/>
      <c r="YB35" s="104"/>
      <c r="YC35" s="104"/>
      <c r="YD35" s="104"/>
      <c r="YE35" s="104"/>
      <c r="YF35" s="104"/>
      <c r="YG35" s="104"/>
      <c r="YH35" s="104"/>
      <c r="YI35" s="104"/>
      <c r="YJ35" s="104"/>
      <c r="YK35" s="104"/>
      <c r="YL35" s="104"/>
      <c r="YM35" s="104"/>
      <c r="YN35" s="104"/>
      <c r="YO35" s="104"/>
      <c r="YP35" s="104"/>
      <c r="YQ35" s="104"/>
      <c r="YR35" s="104"/>
      <c r="YS35" s="104"/>
      <c r="YT35" s="104"/>
      <c r="YU35" s="104"/>
      <c r="YV35" s="104"/>
      <c r="YW35" s="104"/>
      <c r="YX35" s="104"/>
      <c r="YY35" s="104"/>
      <c r="YZ35" s="104"/>
      <c r="ZA35" s="104"/>
      <c r="ZB35" s="104"/>
      <c r="ZC35" s="104"/>
      <c r="ZD35" s="104"/>
      <c r="ZE35" s="104"/>
      <c r="ZF35" s="104"/>
      <c r="ZG35" s="104"/>
      <c r="ZH35" s="104"/>
      <c r="ZI35" s="104"/>
      <c r="ZJ35" s="104"/>
      <c r="ZK35" s="104"/>
      <c r="ZL35" s="104"/>
      <c r="ZM35" s="104"/>
      <c r="ZN35" s="104"/>
      <c r="ZO35" s="104"/>
      <c r="ZP35" s="104"/>
      <c r="ZQ35" s="104"/>
      <c r="ZR35" s="104"/>
      <c r="ZS35" s="104"/>
      <c r="ZT35" s="104"/>
      <c r="ZU35" s="104"/>
      <c r="ZV35" s="104"/>
      <c r="ZW35" s="104"/>
      <c r="ZX35" s="104"/>
      <c r="ZY35" s="104"/>
      <c r="ZZ35" s="104"/>
      <c r="AAA35" s="104"/>
      <c r="AAB35" s="104"/>
      <c r="AAC35" s="104"/>
      <c r="AAD35" s="104"/>
      <c r="AAE35" s="104"/>
      <c r="AAF35" s="104"/>
      <c r="AAG35" s="104"/>
      <c r="AAH35" s="104"/>
      <c r="AAI35" s="104"/>
      <c r="AAJ35" s="104"/>
      <c r="AAK35" s="104"/>
      <c r="AAL35" s="104"/>
      <c r="AAM35" s="104"/>
      <c r="AAN35" s="104"/>
      <c r="AAO35" s="104"/>
      <c r="AAP35" s="104"/>
      <c r="AAQ35" s="104"/>
      <c r="AAR35" s="104"/>
      <c r="AAS35" s="104"/>
      <c r="AAT35" s="104"/>
      <c r="AAU35" s="104"/>
      <c r="AAV35" s="104"/>
      <c r="AAW35" s="104"/>
      <c r="AAX35" s="104"/>
      <c r="AAY35" s="104"/>
      <c r="AAZ35" s="104"/>
      <c r="ABA35" s="104"/>
      <c r="ABB35" s="104"/>
      <c r="ABC35" s="104"/>
      <c r="ABD35" s="104"/>
      <c r="ABE35" s="104"/>
      <c r="ABF35" s="104"/>
      <c r="ABG35" s="104"/>
      <c r="ABH35" s="104"/>
      <c r="ABI35" s="104"/>
      <c r="ABJ35" s="104"/>
      <c r="ABK35" s="104"/>
      <c r="ABL35" s="104"/>
      <c r="ABM35" s="104"/>
      <c r="ABN35" s="104"/>
      <c r="ABO35" s="104"/>
      <c r="ABP35" s="104"/>
      <c r="ABQ35" s="104"/>
      <c r="ABR35" s="104"/>
      <c r="ABS35" s="104"/>
      <c r="ABT35" s="104"/>
      <c r="ABU35" s="104"/>
      <c r="ABV35" s="104"/>
      <c r="ABW35" s="104"/>
      <c r="ABX35" s="104"/>
      <c r="ABY35" s="104"/>
      <c r="ABZ35" s="104"/>
      <c r="ACA35" s="104"/>
      <c r="ACB35" s="104"/>
      <c r="ACC35" s="104"/>
      <c r="ACD35" s="104"/>
      <c r="ACE35" s="104"/>
      <c r="ACF35" s="104"/>
      <c r="ACG35" s="104"/>
      <c r="ACH35" s="104"/>
      <c r="ACI35" s="104"/>
      <c r="ACJ35" s="104"/>
      <c r="ACK35" s="104"/>
      <c r="ACL35" s="104"/>
      <c r="ACM35" s="104"/>
      <c r="ACN35" s="104"/>
      <c r="ACO35" s="104"/>
      <c r="ACP35" s="104"/>
      <c r="ACQ35" s="104"/>
      <c r="ACR35" s="104"/>
      <c r="ACS35" s="104"/>
      <c r="ACT35" s="104"/>
      <c r="ACU35" s="104"/>
      <c r="ACV35" s="104"/>
      <c r="ACW35" s="104"/>
      <c r="ACX35" s="104"/>
      <c r="ACY35" s="104"/>
      <c r="ACZ35" s="104"/>
      <c r="ADA35" s="104"/>
      <c r="ADB35" s="104"/>
      <c r="ADC35" s="104"/>
      <c r="ADD35" s="104"/>
      <c r="ADE35" s="104"/>
      <c r="ADF35" s="104"/>
      <c r="ADG35" s="104"/>
      <c r="ADH35" s="104"/>
      <c r="ADI35" s="104"/>
      <c r="ADJ35" s="104"/>
      <c r="ADK35" s="104"/>
      <c r="ADL35" s="104"/>
      <c r="ADM35" s="104"/>
      <c r="ADN35" s="104"/>
      <c r="ADO35" s="104"/>
      <c r="ADP35" s="104"/>
      <c r="ADQ35" s="104"/>
      <c r="ADR35" s="104"/>
      <c r="ADS35" s="104"/>
      <c r="ADT35" s="104"/>
      <c r="ADU35" s="104"/>
      <c r="ADV35" s="104"/>
      <c r="ADW35" s="104"/>
      <c r="ADX35" s="104"/>
      <c r="ADY35" s="104"/>
      <c r="ADZ35" s="104"/>
      <c r="AEA35" s="104"/>
      <c r="AEB35" s="104"/>
      <c r="AEC35" s="104"/>
      <c r="AED35" s="104"/>
      <c r="AEE35" s="104"/>
      <c r="AEF35" s="104"/>
      <c r="AEG35" s="104"/>
      <c r="AEH35" s="104"/>
      <c r="AEI35" s="104"/>
      <c r="AEJ35" s="104"/>
      <c r="AEK35" s="104"/>
      <c r="AEL35" s="104"/>
      <c r="AEM35" s="104"/>
      <c r="AEN35" s="104"/>
      <c r="AEO35" s="104"/>
      <c r="AEP35" s="104"/>
      <c r="AEQ35" s="104"/>
      <c r="AER35" s="104"/>
      <c r="AES35" s="104"/>
      <c r="AET35" s="104"/>
      <c r="AEU35" s="104"/>
      <c r="AEV35" s="104"/>
      <c r="AEW35" s="104"/>
      <c r="AEX35" s="104"/>
      <c r="AEY35" s="104"/>
      <c r="AEZ35" s="104"/>
      <c r="AFA35" s="104"/>
      <c r="AFB35" s="104"/>
      <c r="AFC35" s="104"/>
      <c r="AFD35" s="104"/>
      <c r="AFE35" s="104"/>
      <c r="AFF35" s="104"/>
      <c r="AFG35" s="104"/>
      <c r="AFH35" s="104"/>
      <c r="AFI35" s="104"/>
      <c r="AFJ35" s="104"/>
      <c r="AFK35" s="104"/>
      <c r="AFL35" s="104"/>
      <c r="AFM35" s="104"/>
      <c r="AFN35" s="104"/>
      <c r="AFO35" s="104"/>
      <c r="AFP35" s="104"/>
      <c r="AFQ35" s="104"/>
      <c r="AFR35" s="104"/>
      <c r="AFS35" s="104"/>
      <c r="AFT35" s="104"/>
      <c r="AFU35" s="104"/>
      <c r="AFV35" s="104"/>
      <c r="AFW35" s="104"/>
      <c r="AFX35" s="104"/>
      <c r="AFY35" s="104"/>
      <c r="AFZ35" s="104"/>
      <c r="AGA35" s="104"/>
      <c r="AGB35" s="104"/>
      <c r="AGC35" s="104"/>
      <c r="AGD35" s="104"/>
      <c r="AGE35" s="104"/>
      <c r="AGF35" s="104"/>
      <c r="AGG35" s="104"/>
      <c r="AGH35" s="104"/>
      <c r="AGI35" s="104"/>
      <c r="AGJ35" s="104"/>
      <c r="AGK35" s="104"/>
      <c r="AGL35" s="104"/>
      <c r="AGM35" s="104"/>
      <c r="AGN35" s="104"/>
      <c r="AGO35" s="104"/>
      <c r="AGP35" s="104"/>
      <c r="AGQ35" s="104"/>
      <c r="AGR35" s="104"/>
      <c r="AGS35" s="104"/>
      <c r="AGT35" s="104"/>
      <c r="AGU35" s="104"/>
      <c r="AGV35" s="104"/>
      <c r="AGW35" s="104"/>
      <c r="AGX35" s="104"/>
      <c r="AGY35" s="104"/>
      <c r="AGZ35" s="104"/>
      <c r="AHA35" s="104"/>
      <c r="AHB35" s="104"/>
      <c r="AHC35" s="104"/>
      <c r="AHD35" s="104"/>
      <c r="AHE35" s="104"/>
      <c r="AHF35" s="104"/>
      <c r="AHG35" s="104"/>
      <c r="AHH35" s="104"/>
      <c r="AHI35" s="104"/>
      <c r="AHJ35" s="104"/>
      <c r="AHK35" s="104"/>
      <c r="AHL35" s="104"/>
      <c r="AHM35" s="104"/>
      <c r="AHN35" s="104"/>
      <c r="AHO35" s="104"/>
      <c r="AHP35" s="104"/>
      <c r="AHQ35" s="104"/>
      <c r="AHR35" s="104"/>
      <c r="AHS35" s="104"/>
      <c r="AHT35" s="104"/>
      <c r="AHU35" s="104"/>
      <c r="AHV35" s="104"/>
      <c r="AHW35" s="104"/>
      <c r="AHX35" s="104"/>
      <c r="AHY35" s="104"/>
      <c r="AHZ35" s="104"/>
      <c r="AIA35" s="104"/>
      <c r="AIB35" s="104"/>
      <c r="AIC35" s="104"/>
      <c r="AID35" s="104"/>
      <c r="AIE35" s="104"/>
      <c r="AIF35" s="104"/>
      <c r="AIG35" s="104"/>
      <c r="AIH35" s="104"/>
      <c r="AII35" s="104"/>
      <c r="AIJ35" s="104"/>
      <c r="AIK35" s="104"/>
      <c r="AIL35" s="104"/>
      <c r="AIM35" s="104"/>
      <c r="AIN35" s="104"/>
      <c r="AIO35" s="104"/>
      <c r="AIP35" s="104"/>
      <c r="AIQ35" s="104"/>
      <c r="AIR35" s="104"/>
      <c r="AIS35" s="104"/>
      <c r="AIT35" s="104"/>
      <c r="AIU35" s="104"/>
      <c r="AIV35" s="104"/>
      <c r="AIW35" s="104"/>
      <c r="AIX35" s="104"/>
      <c r="AIY35" s="104"/>
      <c r="AIZ35" s="104"/>
      <c r="AJA35" s="104"/>
      <c r="AJB35" s="104"/>
      <c r="AJC35" s="104"/>
      <c r="AJD35" s="104"/>
      <c r="AJE35" s="104"/>
      <c r="AJF35" s="104"/>
      <c r="AJG35" s="104"/>
      <c r="AJH35" s="104"/>
      <c r="AJI35" s="104"/>
      <c r="AJJ35" s="104"/>
      <c r="AJK35" s="104"/>
      <c r="AJL35" s="104"/>
      <c r="AJM35" s="104"/>
      <c r="AJN35" s="104"/>
      <c r="AJO35" s="104"/>
      <c r="AJP35" s="104"/>
      <c r="AJQ35" s="104"/>
      <c r="AJR35" s="104"/>
      <c r="AJS35" s="104"/>
      <c r="AJT35" s="104"/>
      <c r="AJU35" s="104"/>
      <c r="AJV35" s="104"/>
      <c r="AJW35" s="104"/>
      <c r="AJX35" s="104"/>
      <c r="AJY35" s="104"/>
      <c r="AJZ35" s="104"/>
      <c r="AKA35" s="104"/>
      <c r="AKB35" s="104"/>
      <c r="AKC35" s="104"/>
      <c r="AKD35" s="104"/>
      <c r="AKE35" s="104"/>
      <c r="AKF35" s="104"/>
      <c r="AKG35" s="104"/>
      <c r="AKH35" s="104"/>
      <c r="AKI35" s="104"/>
      <c r="AKJ35" s="104"/>
      <c r="AKK35" s="104"/>
      <c r="AKL35" s="104"/>
      <c r="AKM35" s="104"/>
      <c r="AKN35" s="104"/>
      <c r="AKO35" s="104"/>
      <c r="AKP35" s="104"/>
      <c r="AKQ35" s="104"/>
      <c r="AKR35" s="104"/>
      <c r="AKS35" s="104"/>
      <c r="AKT35" s="104"/>
      <c r="AKU35" s="104"/>
      <c r="AKV35" s="104"/>
      <c r="AKW35" s="104"/>
      <c r="AKX35" s="104"/>
      <c r="AKY35" s="104"/>
      <c r="AKZ35" s="104"/>
      <c r="ALA35" s="104"/>
      <c r="ALB35" s="104"/>
      <c r="ALC35" s="104"/>
      <c r="ALD35" s="104"/>
      <c r="ALE35" s="104"/>
      <c r="ALF35" s="104"/>
      <c r="ALG35" s="104"/>
      <c r="ALH35" s="104"/>
      <c r="ALI35" s="104"/>
      <c r="ALJ35" s="104"/>
      <c r="ALK35" s="104"/>
      <c r="ALL35" s="104"/>
      <c r="ALM35" s="104"/>
      <c r="ALN35" s="104"/>
      <c r="ALO35" s="104"/>
      <c r="ALP35" s="104"/>
      <c r="ALQ35" s="104"/>
      <c r="ALR35" s="104"/>
      <c r="ALS35" s="104"/>
      <c r="ALT35" s="104"/>
      <c r="ALU35" s="104"/>
      <c r="ALV35" s="104"/>
      <c r="ALW35" s="104"/>
      <c r="ALX35" s="104"/>
      <c r="ALY35" s="104"/>
      <c r="ALZ35" s="104"/>
      <c r="AMA35" s="104"/>
      <c r="AMB35" s="104"/>
      <c r="AMC35" s="104"/>
      <c r="AMD35" s="104"/>
      <c r="AME35" s="104"/>
      <c r="AMF35" s="104"/>
      <c r="AMG35" s="104"/>
      <c r="AMH35" s="104"/>
      <c r="AMI35" s="104"/>
      <c r="AMJ35" s="104"/>
    </row>
    <row r="36" spans="1:1024" ht="15" customHeight="1" x14ac:dyDescent="0.2">
      <c r="A36" s="203" t="s">
        <v>32</v>
      </c>
      <c r="B36" s="203"/>
      <c r="C36" s="203"/>
      <c r="D36" s="203"/>
      <c r="E36" s="119">
        <v>314250</v>
      </c>
      <c r="F36" s="119">
        <v>309000</v>
      </c>
      <c r="G36" s="204" t="s">
        <v>33</v>
      </c>
      <c r="H36" s="204"/>
      <c r="I36" s="204"/>
      <c r="J36" s="204"/>
      <c r="K36" s="124">
        <v>88662</v>
      </c>
      <c r="L36" s="124">
        <v>82000</v>
      </c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4"/>
      <c r="NA36" s="104"/>
      <c r="NB36" s="104"/>
      <c r="NC36" s="104"/>
      <c r="ND36" s="104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4"/>
      <c r="NY36" s="104"/>
      <c r="NZ36" s="104"/>
      <c r="OA36" s="104"/>
      <c r="OB36" s="104"/>
      <c r="OC36" s="104"/>
      <c r="OD36" s="104"/>
      <c r="OE36" s="104"/>
      <c r="OF36" s="104"/>
      <c r="OG36" s="104"/>
      <c r="OH36" s="104"/>
      <c r="OI36" s="104"/>
      <c r="OJ36" s="104"/>
      <c r="OK36" s="104"/>
      <c r="OL36" s="104"/>
      <c r="OM36" s="104"/>
      <c r="ON36" s="104"/>
      <c r="OO36" s="104"/>
      <c r="OP36" s="104"/>
      <c r="OQ36" s="104"/>
      <c r="OR36" s="104"/>
      <c r="OS36" s="104"/>
      <c r="OT36" s="104"/>
      <c r="OU36" s="104"/>
      <c r="OV36" s="104"/>
      <c r="OW36" s="104"/>
      <c r="OX36" s="104"/>
      <c r="OY36" s="104"/>
      <c r="OZ36" s="104"/>
      <c r="PA36" s="104"/>
      <c r="PB36" s="104"/>
      <c r="PC36" s="104"/>
      <c r="PD36" s="104"/>
      <c r="PE36" s="104"/>
      <c r="PF36" s="104"/>
      <c r="PG36" s="104"/>
      <c r="PH36" s="104"/>
      <c r="PI36" s="104"/>
      <c r="PJ36" s="104"/>
      <c r="PK36" s="104"/>
      <c r="PL36" s="104"/>
      <c r="PM36" s="104"/>
      <c r="PN36" s="104"/>
      <c r="PO36" s="104"/>
      <c r="PP36" s="104"/>
      <c r="PQ36" s="104"/>
      <c r="PR36" s="104"/>
      <c r="PS36" s="104"/>
      <c r="PT36" s="104"/>
      <c r="PU36" s="104"/>
      <c r="PV36" s="104"/>
      <c r="PW36" s="104"/>
      <c r="PX36" s="104"/>
      <c r="PY36" s="104"/>
      <c r="PZ36" s="104"/>
      <c r="QA36" s="104"/>
      <c r="QB36" s="104"/>
      <c r="QC36" s="104"/>
      <c r="QD36" s="104"/>
      <c r="QE36" s="104"/>
      <c r="QF36" s="104"/>
      <c r="QG36" s="104"/>
      <c r="QH36" s="104"/>
      <c r="QI36" s="104"/>
      <c r="QJ36" s="104"/>
      <c r="QK36" s="104"/>
      <c r="QL36" s="104"/>
      <c r="QM36" s="104"/>
      <c r="QN36" s="104"/>
      <c r="QO36" s="104"/>
      <c r="QP36" s="104"/>
      <c r="QQ36" s="104"/>
      <c r="QR36" s="104"/>
      <c r="QS36" s="104"/>
      <c r="QT36" s="104"/>
      <c r="QU36" s="104"/>
      <c r="QV36" s="104"/>
      <c r="QW36" s="104"/>
      <c r="QX36" s="104"/>
      <c r="QY36" s="104"/>
      <c r="QZ36" s="104"/>
      <c r="RA36" s="104"/>
      <c r="RB36" s="104"/>
      <c r="RC36" s="104"/>
      <c r="RD36" s="104"/>
      <c r="RE36" s="104"/>
      <c r="RF36" s="104"/>
      <c r="RG36" s="104"/>
      <c r="RH36" s="104"/>
      <c r="RI36" s="104"/>
      <c r="RJ36" s="104"/>
      <c r="RK36" s="104"/>
      <c r="RL36" s="104"/>
      <c r="RM36" s="104"/>
      <c r="RN36" s="104"/>
      <c r="RO36" s="104"/>
      <c r="RP36" s="104"/>
      <c r="RQ36" s="104"/>
      <c r="RR36" s="104"/>
      <c r="RS36" s="104"/>
      <c r="RT36" s="104"/>
      <c r="RU36" s="104"/>
      <c r="RV36" s="104"/>
      <c r="RW36" s="104"/>
      <c r="RX36" s="104"/>
      <c r="RY36" s="104"/>
      <c r="RZ36" s="104"/>
      <c r="SA36" s="104"/>
      <c r="SB36" s="104"/>
      <c r="SC36" s="104"/>
      <c r="SD36" s="104"/>
      <c r="SE36" s="104"/>
      <c r="SF36" s="104"/>
      <c r="SG36" s="104"/>
      <c r="SH36" s="104"/>
      <c r="SI36" s="104"/>
      <c r="SJ36" s="104"/>
      <c r="SK36" s="104"/>
      <c r="SL36" s="104"/>
      <c r="SM36" s="104"/>
      <c r="SN36" s="104"/>
      <c r="SO36" s="104"/>
      <c r="SP36" s="104"/>
      <c r="SQ36" s="104"/>
      <c r="SR36" s="104"/>
      <c r="SS36" s="104"/>
      <c r="ST36" s="104"/>
      <c r="SU36" s="104"/>
      <c r="SV36" s="104"/>
      <c r="SW36" s="104"/>
      <c r="SX36" s="104"/>
      <c r="SY36" s="104"/>
      <c r="SZ36" s="104"/>
      <c r="TA36" s="104"/>
      <c r="TB36" s="104"/>
      <c r="TC36" s="104"/>
      <c r="TD36" s="104"/>
      <c r="TE36" s="104"/>
      <c r="TF36" s="104"/>
      <c r="TG36" s="104"/>
      <c r="TH36" s="104"/>
      <c r="TI36" s="104"/>
      <c r="TJ36" s="104"/>
      <c r="TK36" s="104"/>
      <c r="TL36" s="104"/>
      <c r="TM36" s="104"/>
      <c r="TN36" s="104"/>
      <c r="TO36" s="104"/>
      <c r="TP36" s="104"/>
      <c r="TQ36" s="104"/>
      <c r="TR36" s="104"/>
      <c r="TS36" s="104"/>
      <c r="TT36" s="104"/>
      <c r="TU36" s="104"/>
      <c r="TV36" s="104"/>
      <c r="TW36" s="104"/>
      <c r="TX36" s="104"/>
      <c r="TY36" s="104"/>
      <c r="TZ36" s="104"/>
      <c r="UA36" s="104"/>
      <c r="UB36" s="104"/>
      <c r="UC36" s="104"/>
      <c r="UD36" s="104"/>
      <c r="UE36" s="104"/>
      <c r="UF36" s="104"/>
      <c r="UG36" s="104"/>
      <c r="UH36" s="104"/>
      <c r="UI36" s="104"/>
      <c r="UJ36" s="104"/>
      <c r="UK36" s="104"/>
      <c r="UL36" s="104"/>
      <c r="UM36" s="104"/>
      <c r="UN36" s="104"/>
      <c r="UO36" s="104"/>
      <c r="UP36" s="104"/>
      <c r="UQ36" s="104"/>
      <c r="UR36" s="104"/>
      <c r="US36" s="104"/>
      <c r="UT36" s="104"/>
      <c r="UU36" s="104"/>
      <c r="UV36" s="104"/>
      <c r="UW36" s="104"/>
      <c r="UX36" s="104"/>
      <c r="UY36" s="104"/>
      <c r="UZ36" s="104"/>
      <c r="VA36" s="104"/>
      <c r="VB36" s="104"/>
      <c r="VC36" s="104"/>
      <c r="VD36" s="104"/>
      <c r="VE36" s="104"/>
      <c r="VF36" s="104"/>
      <c r="VG36" s="104"/>
      <c r="VH36" s="104"/>
      <c r="VI36" s="104"/>
      <c r="VJ36" s="104"/>
      <c r="VK36" s="104"/>
      <c r="VL36" s="104"/>
      <c r="VM36" s="104"/>
      <c r="VN36" s="104"/>
      <c r="VO36" s="104"/>
      <c r="VP36" s="104"/>
      <c r="VQ36" s="104"/>
      <c r="VR36" s="104"/>
      <c r="VS36" s="104"/>
      <c r="VT36" s="104"/>
      <c r="VU36" s="104"/>
      <c r="VV36" s="104"/>
      <c r="VW36" s="104"/>
      <c r="VX36" s="104"/>
      <c r="VY36" s="104"/>
      <c r="VZ36" s="104"/>
      <c r="WA36" s="104"/>
      <c r="WB36" s="104"/>
      <c r="WC36" s="104"/>
      <c r="WD36" s="104"/>
      <c r="WE36" s="104"/>
      <c r="WF36" s="104"/>
      <c r="WG36" s="104"/>
      <c r="WH36" s="104"/>
      <c r="WI36" s="104"/>
      <c r="WJ36" s="104"/>
      <c r="WK36" s="104"/>
      <c r="WL36" s="104"/>
      <c r="WM36" s="104"/>
      <c r="WN36" s="104"/>
      <c r="WO36" s="104"/>
      <c r="WP36" s="104"/>
      <c r="WQ36" s="104"/>
      <c r="WR36" s="104"/>
      <c r="WS36" s="104"/>
      <c r="WT36" s="104"/>
      <c r="WU36" s="104"/>
      <c r="WV36" s="104"/>
      <c r="WW36" s="104"/>
      <c r="WX36" s="104"/>
      <c r="WY36" s="104"/>
      <c r="WZ36" s="104"/>
      <c r="XA36" s="104"/>
      <c r="XB36" s="104"/>
      <c r="XC36" s="104"/>
      <c r="XD36" s="104"/>
      <c r="XE36" s="104"/>
      <c r="XF36" s="104"/>
      <c r="XG36" s="104"/>
      <c r="XH36" s="104"/>
      <c r="XI36" s="104"/>
      <c r="XJ36" s="104"/>
      <c r="XK36" s="104"/>
      <c r="XL36" s="104"/>
      <c r="XM36" s="104"/>
      <c r="XN36" s="104"/>
      <c r="XO36" s="104"/>
      <c r="XP36" s="104"/>
      <c r="XQ36" s="104"/>
      <c r="XR36" s="104"/>
      <c r="XS36" s="104"/>
      <c r="XT36" s="104"/>
      <c r="XU36" s="104"/>
      <c r="XV36" s="104"/>
      <c r="XW36" s="104"/>
      <c r="XX36" s="104"/>
      <c r="XY36" s="104"/>
      <c r="XZ36" s="104"/>
      <c r="YA36" s="104"/>
      <c r="YB36" s="104"/>
      <c r="YC36" s="104"/>
      <c r="YD36" s="104"/>
      <c r="YE36" s="104"/>
      <c r="YF36" s="104"/>
      <c r="YG36" s="104"/>
      <c r="YH36" s="104"/>
      <c r="YI36" s="104"/>
      <c r="YJ36" s="104"/>
      <c r="YK36" s="104"/>
      <c r="YL36" s="104"/>
      <c r="YM36" s="104"/>
      <c r="YN36" s="104"/>
      <c r="YO36" s="104"/>
      <c r="YP36" s="104"/>
      <c r="YQ36" s="104"/>
      <c r="YR36" s="104"/>
      <c r="YS36" s="104"/>
      <c r="YT36" s="104"/>
      <c r="YU36" s="104"/>
      <c r="YV36" s="104"/>
      <c r="YW36" s="104"/>
      <c r="YX36" s="104"/>
      <c r="YY36" s="104"/>
      <c r="YZ36" s="104"/>
      <c r="ZA36" s="104"/>
      <c r="ZB36" s="104"/>
      <c r="ZC36" s="104"/>
      <c r="ZD36" s="104"/>
      <c r="ZE36" s="104"/>
      <c r="ZF36" s="104"/>
      <c r="ZG36" s="104"/>
      <c r="ZH36" s="104"/>
      <c r="ZI36" s="104"/>
      <c r="ZJ36" s="104"/>
      <c r="ZK36" s="104"/>
      <c r="ZL36" s="104"/>
      <c r="ZM36" s="104"/>
      <c r="ZN36" s="104"/>
      <c r="ZO36" s="104"/>
      <c r="ZP36" s="104"/>
      <c r="ZQ36" s="104"/>
      <c r="ZR36" s="104"/>
      <c r="ZS36" s="104"/>
      <c r="ZT36" s="104"/>
      <c r="ZU36" s="104"/>
      <c r="ZV36" s="104"/>
      <c r="ZW36" s="104"/>
      <c r="ZX36" s="104"/>
      <c r="ZY36" s="104"/>
      <c r="ZZ36" s="104"/>
      <c r="AAA36" s="104"/>
      <c r="AAB36" s="104"/>
      <c r="AAC36" s="104"/>
      <c r="AAD36" s="104"/>
      <c r="AAE36" s="104"/>
      <c r="AAF36" s="104"/>
      <c r="AAG36" s="104"/>
      <c r="AAH36" s="104"/>
      <c r="AAI36" s="104"/>
      <c r="AAJ36" s="104"/>
      <c r="AAK36" s="104"/>
      <c r="AAL36" s="104"/>
      <c r="AAM36" s="104"/>
      <c r="AAN36" s="104"/>
      <c r="AAO36" s="104"/>
      <c r="AAP36" s="104"/>
      <c r="AAQ36" s="104"/>
      <c r="AAR36" s="104"/>
      <c r="AAS36" s="104"/>
      <c r="AAT36" s="104"/>
      <c r="AAU36" s="104"/>
      <c r="AAV36" s="104"/>
      <c r="AAW36" s="104"/>
      <c r="AAX36" s="104"/>
      <c r="AAY36" s="104"/>
      <c r="AAZ36" s="104"/>
      <c r="ABA36" s="104"/>
      <c r="ABB36" s="104"/>
      <c r="ABC36" s="104"/>
      <c r="ABD36" s="104"/>
      <c r="ABE36" s="104"/>
      <c r="ABF36" s="104"/>
      <c r="ABG36" s="104"/>
      <c r="ABH36" s="104"/>
      <c r="ABI36" s="104"/>
      <c r="ABJ36" s="104"/>
      <c r="ABK36" s="104"/>
      <c r="ABL36" s="104"/>
      <c r="ABM36" s="104"/>
      <c r="ABN36" s="104"/>
      <c r="ABO36" s="104"/>
      <c r="ABP36" s="104"/>
      <c r="ABQ36" s="104"/>
      <c r="ABR36" s="104"/>
      <c r="ABS36" s="104"/>
      <c r="ABT36" s="104"/>
      <c r="ABU36" s="104"/>
      <c r="ABV36" s="104"/>
      <c r="ABW36" s="104"/>
      <c r="ABX36" s="104"/>
      <c r="ABY36" s="104"/>
      <c r="ABZ36" s="104"/>
      <c r="ACA36" s="104"/>
      <c r="ACB36" s="104"/>
      <c r="ACC36" s="104"/>
      <c r="ACD36" s="104"/>
      <c r="ACE36" s="104"/>
      <c r="ACF36" s="104"/>
      <c r="ACG36" s="104"/>
      <c r="ACH36" s="104"/>
      <c r="ACI36" s="104"/>
      <c r="ACJ36" s="104"/>
      <c r="ACK36" s="104"/>
      <c r="ACL36" s="104"/>
      <c r="ACM36" s="104"/>
      <c r="ACN36" s="104"/>
      <c r="ACO36" s="104"/>
      <c r="ACP36" s="104"/>
      <c r="ACQ36" s="104"/>
      <c r="ACR36" s="104"/>
      <c r="ACS36" s="104"/>
      <c r="ACT36" s="104"/>
      <c r="ACU36" s="104"/>
      <c r="ACV36" s="104"/>
      <c r="ACW36" s="104"/>
      <c r="ACX36" s="104"/>
      <c r="ACY36" s="104"/>
      <c r="ACZ36" s="104"/>
      <c r="ADA36" s="104"/>
      <c r="ADB36" s="104"/>
      <c r="ADC36" s="104"/>
      <c r="ADD36" s="104"/>
      <c r="ADE36" s="104"/>
      <c r="ADF36" s="104"/>
      <c r="ADG36" s="104"/>
      <c r="ADH36" s="104"/>
      <c r="ADI36" s="104"/>
      <c r="ADJ36" s="104"/>
      <c r="ADK36" s="104"/>
      <c r="ADL36" s="104"/>
      <c r="ADM36" s="104"/>
      <c r="ADN36" s="104"/>
      <c r="ADO36" s="104"/>
      <c r="ADP36" s="104"/>
      <c r="ADQ36" s="104"/>
      <c r="ADR36" s="104"/>
      <c r="ADS36" s="104"/>
      <c r="ADT36" s="104"/>
      <c r="ADU36" s="104"/>
      <c r="ADV36" s="104"/>
      <c r="ADW36" s="104"/>
      <c r="ADX36" s="104"/>
      <c r="ADY36" s="104"/>
      <c r="ADZ36" s="104"/>
      <c r="AEA36" s="104"/>
      <c r="AEB36" s="104"/>
      <c r="AEC36" s="104"/>
      <c r="AED36" s="104"/>
      <c r="AEE36" s="104"/>
      <c r="AEF36" s="104"/>
      <c r="AEG36" s="104"/>
      <c r="AEH36" s="104"/>
      <c r="AEI36" s="104"/>
      <c r="AEJ36" s="104"/>
      <c r="AEK36" s="104"/>
      <c r="AEL36" s="104"/>
      <c r="AEM36" s="104"/>
      <c r="AEN36" s="104"/>
      <c r="AEO36" s="104"/>
      <c r="AEP36" s="104"/>
      <c r="AEQ36" s="104"/>
      <c r="AER36" s="104"/>
      <c r="AES36" s="104"/>
      <c r="AET36" s="104"/>
      <c r="AEU36" s="104"/>
      <c r="AEV36" s="104"/>
      <c r="AEW36" s="104"/>
      <c r="AEX36" s="104"/>
      <c r="AEY36" s="104"/>
      <c r="AEZ36" s="104"/>
      <c r="AFA36" s="104"/>
      <c r="AFB36" s="104"/>
      <c r="AFC36" s="104"/>
      <c r="AFD36" s="104"/>
      <c r="AFE36" s="104"/>
      <c r="AFF36" s="104"/>
      <c r="AFG36" s="104"/>
      <c r="AFH36" s="104"/>
      <c r="AFI36" s="104"/>
      <c r="AFJ36" s="104"/>
      <c r="AFK36" s="104"/>
      <c r="AFL36" s="104"/>
      <c r="AFM36" s="104"/>
      <c r="AFN36" s="104"/>
      <c r="AFO36" s="104"/>
      <c r="AFP36" s="104"/>
      <c r="AFQ36" s="104"/>
      <c r="AFR36" s="104"/>
      <c r="AFS36" s="104"/>
      <c r="AFT36" s="104"/>
      <c r="AFU36" s="104"/>
      <c r="AFV36" s="104"/>
      <c r="AFW36" s="104"/>
      <c r="AFX36" s="104"/>
      <c r="AFY36" s="104"/>
      <c r="AFZ36" s="104"/>
      <c r="AGA36" s="104"/>
      <c r="AGB36" s="104"/>
      <c r="AGC36" s="104"/>
      <c r="AGD36" s="104"/>
      <c r="AGE36" s="104"/>
      <c r="AGF36" s="104"/>
      <c r="AGG36" s="104"/>
      <c r="AGH36" s="104"/>
      <c r="AGI36" s="104"/>
      <c r="AGJ36" s="104"/>
      <c r="AGK36" s="104"/>
      <c r="AGL36" s="104"/>
      <c r="AGM36" s="104"/>
      <c r="AGN36" s="104"/>
      <c r="AGO36" s="104"/>
      <c r="AGP36" s="104"/>
      <c r="AGQ36" s="104"/>
      <c r="AGR36" s="104"/>
      <c r="AGS36" s="104"/>
      <c r="AGT36" s="104"/>
      <c r="AGU36" s="104"/>
      <c r="AGV36" s="104"/>
      <c r="AGW36" s="104"/>
      <c r="AGX36" s="104"/>
      <c r="AGY36" s="104"/>
      <c r="AGZ36" s="104"/>
      <c r="AHA36" s="104"/>
      <c r="AHB36" s="104"/>
      <c r="AHC36" s="104"/>
      <c r="AHD36" s="104"/>
      <c r="AHE36" s="104"/>
      <c r="AHF36" s="104"/>
      <c r="AHG36" s="104"/>
      <c r="AHH36" s="104"/>
      <c r="AHI36" s="104"/>
      <c r="AHJ36" s="104"/>
      <c r="AHK36" s="104"/>
      <c r="AHL36" s="104"/>
      <c r="AHM36" s="104"/>
      <c r="AHN36" s="104"/>
      <c r="AHO36" s="104"/>
      <c r="AHP36" s="104"/>
      <c r="AHQ36" s="104"/>
      <c r="AHR36" s="104"/>
      <c r="AHS36" s="104"/>
      <c r="AHT36" s="104"/>
      <c r="AHU36" s="104"/>
      <c r="AHV36" s="104"/>
      <c r="AHW36" s="104"/>
      <c r="AHX36" s="104"/>
      <c r="AHY36" s="104"/>
      <c r="AHZ36" s="104"/>
      <c r="AIA36" s="104"/>
      <c r="AIB36" s="104"/>
      <c r="AIC36" s="104"/>
      <c r="AID36" s="104"/>
      <c r="AIE36" s="104"/>
      <c r="AIF36" s="104"/>
      <c r="AIG36" s="104"/>
      <c r="AIH36" s="104"/>
      <c r="AII36" s="104"/>
      <c r="AIJ36" s="104"/>
      <c r="AIK36" s="104"/>
      <c r="AIL36" s="104"/>
      <c r="AIM36" s="104"/>
      <c r="AIN36" s="104"/>
      <c r="AIO36" s="104"/>
      <c r="AIP36" s="104"/>
      <c r="AIQ36" s="104"/>
      <c r="AIR36" s="104"/>
      <c r="AIS36" s="104"/>
      <c r="AIT36" s="104"/>
      <c r="AIU36" s="104"/>
      <c r="AIV36" s="104"/>
      <c r="AIW36" s="104"/>
      <c r="AIX36" s="104"/>
      <c r="AIY36" s="104"/>
      <c r="AIZ36" s="104"/>
      <c r="AJA36" s="104"/>
      <c r="AJB36" s="104"/>
      <c r="AJC36" s="104"/>
      <c r="AJD36" s="104"/>
      <c r="AJE36" s="104"/>
      <c r="AJF36" s="104"/>
      <c r="AJG36" s="104"/>
      <c r="AJH36" s="104"/>
      <c r="AJI36" s="104"/>
      <c r="AJJ36" s="104"/>
      <c r="AJK36" s="104"/>
      <c r="AJL36" s="104"/>
      <c r="AJM36" s="104"/>
      <c r="AJN36" s="104"/>
      <c r="AJO36" s="104"/>
      <c r="AJP36" s="104"/>
      <c r="AJQ36" s="104"/>
      <c r="AJR36" s="104"/>
      <c r="AJS36" s="104"/>
      <c r="AJT36" s="104"/>
      <c r="AJU36" s="104"/>
      <c r="AJV36" s="104"/>
      <c r="AJW36" s="104"/>
      <c r="AJX36" s="104"/>
      <c r="AJY36" s="104"/>
      <c r="AJZ36" s="104"/>
      <c r="AKA36" s="104"/>
      <c r="AKB36" s="104"/>
      <c r="AKC36" s="104"/>
      <c r="AKD36" s="104"/>
      <c r="AKE36" s="104"/>
      <c r="AKF36" s="104"/>
      <c r="AKG36" s="104"/>
      <c r="AKH36" s="104"/>
      <c r="AKI36" s="104"/>
      <c r="AKJ36" s="104"/>
      <c r="AKK36" s="104"/>
      <c r="AKL36" s="104"/>
      <c r="AKM36" s="104"/>
      <c r="AKN36" s="104"/>
      <c r="AKO36" s="104"/>
      <c r="AKP36" s="104"/>
      <c r="AKQ36" s="104"/>
      <c r="AKR36" s="104"/>
      <c r="AKS36" s="104"/>
      <c r="AKT36" s="104"/>
      <c r="AKU36" s="104"/>
      <c r="AKV36" s="104"/>
      <c r="AKW36" s="104"/>
      <c r="AKX36" s="104"/>
      <c r="AKY36" s="104"/>
      <c r="AKZ36" s="104"/>
      <c r="ALA36" s="104"/>
      <c r="ALB36" s="104"/>
      <c r="ALC36" s="104"/>
      <c r="ALD36" s="104"/>
      <c r="ALE36" s="104"/>
      <c r="ALF36" s="104"/>
      <c r="ALG36" s="104"/>
      <c r="ALH36" s="104"/>
      <c r="ALI36" s="104"/>
      <c r="ALJ36" s="104"/>
      <c r="ALK36" s="104"/>
      <c r="ALL36" s="104"/>
      <c r="ALM36" s="104"/>
      <c r="ALN36" s="104"/>
      <c r="ALO36" s="104"/>
      <c r="ALP36" s="104"/>
      <c r="ALQ36" s="104"/>
      <c r="ALR36" s="104"/>
      <c r="ALS36" s="104"/>
      <c r="ALT36" s="104"/>
      <c r="ALU36" s="104"/>
      <c r="ALV36" s="104"/>
      <c r="ALW36" s="104"/>
      <c r="ALX36" s="104"/>
      <c r="ALY36" s="104"/>
      <c r="ALZ36" s="104"/>
      <c r="AMA36" s="104"/>
      <c r="AMB36" s="104"/>
      <c r="AMC36" s="104"/>
      <c r="AMD36" s="104"/>
      <c r="AME36" s="104"/>
      <c r="AMF36" s="104"/>
      <c r="AMG36" s="104"/>
      <c r="AMH36" s="104"/>
      <c r="AMI36" s="104"/>
      <c r="AMJ36" s="104"/>
    </row>
    <row r="37" spans="1:1024" ht="15" customHeight="1" x14ac:dyDescent="0.2">
      <c r="A37" s="203" t="s">
        <v>34</v>
      </c>
      <c r="B37" s="203"/>
      <c r="C37" s="203"/>
      <c r="D37" s="203"/>
      <c r="E37" s="119">
        <v>25000</v>
      </c>
      <c r="F37" s="119">
        <v>25000</v>
      </c>
      <c r="G37" s="204" t="s">
        <v>35</v>
      </c>
      <c r="H37" s="204"/>
      <c r="I37" s="204"/>
      <c r="J37" s="204"/>
      <c r="K37" s="124">
        <v>25000</v>
      </c>
      <c r="L37" s="118">
        <v>25000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4"/>
      <c r="NY37" s="104"/>
      <c r="NZ37" s="104"/>
      <c r="OA37" s="104"/>
      <c r="OB37" s="104"/>
      <c r="OC37" s="104"/>
      <c r="OD37" s="104"/>
      <c r="OE37" s="104"/>
      <c r="OF37" s="104"/>
      <c r="OG37" s="104"/>
      <c r="OH37" s="104"/>
      <c r="OI37" s="104"/>
      <c r="OJ37" s="104"/>
      <c r="OK37" s="104"/>
      <c r="OL37" s="104"/>
      <c r="OM37" s="104"/>
      <c r="ON37" s="104"/>
      <c r="OO37" s="104"/>
      <c r="OP37" s="104"/>
      <c r="OQ37" s="104"/>
      <c r="OR37" s="104"/>
      <c r="OS37" s="104"/>
      <c r="OT37" s="104"/>
      <c r="OU37" s="104"/>
      <c r="OV37" s="104"/>
      <c r="OW37" s="104"/>
      <c r="OX37" s="104"/>
      <c r="OY37" s="104"/>
      <c r="OZ37" s="104"/>
      <c r="PA37" s="104"/>
      <c r="PB37" s="104"/>
      <c r="PC37" s="104"/>
      <c r="PD37" s="104"/>
      <c r="PE37" s="104"/>
      <c r="PF37" s="104"/>
      <c r="PG37" s="104"/>
      <c r="PH37" s="104"/>
      <c r="PI37" s="104"/>
      <c r="PJ37" s="104"/>
      <c r="PK37" s="104"/>
      <c r="PL37" s="104"/>
      <c r="PM37" s="104"/>
      <c r="PN37" s="104"/>
      <c r="PO37" s="104"/>
      <c r="PP37" s="104"/>
      <c r="PQ37" s="104"/>
      <c r="PR37" s="104"/>
      <c r="PS37" s="104"/>
      <c r="PT37" s="104"/>
      <c r="PU37" s="104"/>
      <c r="PV37" s="104"/>
      <c r="PW37" s="104"/>
      <c r="PX37" s="104"/>
      <c r="PY37" s="104"/>
      <c r="PZ37" s="104"/>
      <c r="QA37" s="104"/>
      <c r="QB37" s="104"/>
      <c r="QC37" s="104"/>
      <c r="QD37" s="104"/>
      <c r="QE37" s="104"/>
      <c r="QF37" s="104"/>
      <c r="QG37" s="104"/>
      <c r="QH37" s="104"/>
      <c r="QI37" s="104"/>
      <c r="QJ37" s="104"/>
      <c r="QK37" s="104"/>
      <c r="QL37" s="104"/>
      <c r="QM37" s="104"/>
      <c r="QN37" s="104"/>
      <c r="QO37" s="104"/>
      <c r="QP37" s="104"/>
      <c r="QQ37" s="104"/>
      <c r="QR37" s="104"/>
      <c r="QS37" s="104"/>
      <c r="QT37" s="104"/>
      <c r="QU37" s="104"/>
      <c r="QV37" s="104"/>
      <c r="QW37" s="104"/>
      <c r="QX37" s="104"/>
      <c r="QY37" s="104"/>
      <c r="QZ37" s="104"/>
      <c r="RA37" s="104"/>
      <c r="RB37" s="104"/>
      <c r="RC37" s="104"/>
      <c r="RD37" s="104"/>
      <c r="RE37" s="104"/>
      <c r="RF37" s="104"/>
      <c r="RG37" s="104"/>
      <c r="RH37" s="104"/>
      <c r="RI37" s="104"/>
      <c r="RJ37" s="104"/>
      <c r="RK37" s="104"/>
      <c r="RL37" s="104"/>
      <c r="RM37" s="104"/>
      <c r="RN37" s="104"/>
      <c r="RO37" s="104"/>
      <c r="RP37" s="104"/>
      <c r="RQ37" s="104"/>
      <c r="RR37" s="104"/>
      <c r="RS37" s="104"/>
      <c r="RT37" s="104"/>
      <c r="RU37" s="104"/>
      <c r="RV37" s="104"/>
      <c r="RW37" s="104"/>
      <c r="RX37" s="104"/>
      <c r="RY37" s="104"/>
      <c r="RZ37" s="104"/>
      <c r="SA37" s="104"/>
      <c r="SB37" s="104"/>
      <c r="SC37" s="104"/>
      <c r="SD37" s="104"/>
      <c r="SE37" s="104"/>
      <c r="SF37" s="104"/>
      <c r="SG37" s="104"/>
      <c r="SH37" s="104"/>
      <c r="SI37" s="104"/>
      <c r="SJ37" s="104"/>
      <c r="SK37" s="104"/>
      <c r="SL37" s="104"/>
      <c r="SM37" s="104"/>
      <c r="SN37" s="104"/>
      <c r="SO37" s="104"/>
      <c r="SP37" s="104"/>
      <c r="SQ37" s="104"/>
      <c r="SR37" s="104"/>
      <c r="SS37" s="104"/>
      <c r="ST37" s="104"/>
      <c r="SU37" s="104"/>
      <c r="SV37" s="104"/>
      <c r="SW37" s="104"/>
      <c r="SX37" s="104"/>
      <c r="SY37" s="104"/>
      <c r="SZ37" s="104"/>
      <c r="TA37" s="104"/>
      <c r="TB37" s="104"/>
      <c r="TC37" s="104"/>
      <c r="TD37" s="104"/>
      <c r="TE37" s="104"/>
      <c r="TF37" s="104"/>
      <c r="TG37" s="104"/>
      <c r="TH37" s="104"/>
      <c r="TI37" s="104"/>
      <c r="TJ37" s="104"/>
      <c r="TK37" s="104"/>
      <c r="TL37" s="104"/>
      <c r="TM37" s="104"/>
      <c r="TN37" s="104"/>
      <c r="TO37" s="104"/>
      <c r="TP37" s="104"/>
      <c r="TQ37" s="104"/>
      <c r="TR37" s="104"/>
      <c r="TS37" s="104"/>
      <c r="TT37" s="104"/>
      <c r="TU37" s="104"/>
      <c r="TV37" s="104"/>
      <c r="TW37" s="104"/>
      <c r="TX37" s="104"/>
      <c r="TY37" s="104"/>
      <c r="TZ37" s="104"/>
      <c r="UA37" s="104"/>
      <c r="UB37" s="104"/>
      <c r="UC37" s="104"/>
      <c r="UD37" s="104"/>
      <c r="UE37" s="104"/>
      <c r="UF37" s="104"/>
      <c r="UG37" s="104"/>
      <c r="UH37" s="104"/>
      <c r="UI37" s="104"/>
      <c r="UJ37" s="104"/>
      <c r="UK37" s="104"/>
      <c r="UL37" s="104"/>
      <c r="UM37" s="104"/>
      <c r="UN37" s="104"/>
      <c r="UO37" s="104"/>
      <c r="UP37" s="104"/>
      <c r="UQ37" s="104"/>
      <c r="UR37" s="104"/>
      <c r="US37" s="104"/>
      <c r="UT37" s="104"/>
      <c r="UU37" s="104"/>
      <c r="UV37" s="104"/>
      <c r="UW37" s="104"/>
      <c r="UX37" s="104"/>
      <c r="UY37" s="104"/>
      <c r="UZ37" s="104"/>
      <c r="VA37" s="104"/>
      <c r="VB37" s="104"/>
      <c r="VC37" s="104"/>
      <c r="VD37" s="104"/>
      <c r="VE37" s="104"/>
      <c r="VF37" s="104"/>
      <c r="VG37" s="104"/>
      <c r="VH37" s="104"/>
      <c r="VI37" s="104"/>
      <c r="VJ37" s="104"/>
      <c r="VK37" s="104"/>
      <c r="VL37" s="104"/>
      <c r="VM37" s="104"/>
      <c r="VN37" s="104"/>
      <c r="VO37" s="104"/>
      <c r="VP37" s="104"/>
      <c r="VQ37" s="104"/>
      <c r="VR37" s="104"/>
      <c r="VS37" s="104"/>
      <c r="VT37" s="104"/>
      <c r="VU37" s="104"/>
      <c r="VV37" s="104"/>
      <c r="VW37" s="104"/>
      <c r="VX37" s="104"/>
      <c r="VY37" s="104"/>
      <c r="VZ37" s="104"/>
      <c r="WA37" s="104"/>
      <c r="WB37" s="104"/>
      <c r="WC37" s="104"/>
      <c r="WD37" s="104"/>
      <c r="WE37" s="104"/>
      <c r="WF37" s="104"/>
      <c r="WG37" s="104"/>
      <c r="WH37" s="104"/>
      <c r="WI37" s="104"/>
      <c r="WJ37" s="104"/>
      <c r="WK37" s="104"/>
      <c r="WL37" s="104"/>
      <c r="WM37" s="104"/>
      <c r="WN37" s="104"/>
      <c r="WO37" s="104"/>
      <c r="WP37" s="104"/>
      <c r="WQ37" s="104"/>
      <c r="WR37" s="104"/>
      <c r="WS37" s="104"/>
      <c r="WT37" s="104"/>
      <c r="WU37" s="104"/>
      <c r="WV37" s="104"/>
      <c r="WW37" s="104"/>
      <c r="WX37" s="104"/>
      <c r="WY37" s="104"/>
      <c r="WZ37" s="104"/>
      <c r="XA37" s="104"/>
      <c r="XB37" s="104"/>
      <c r="XC37" s="104"/>
      <c r="XD37" s="104"/>
      <c r="XE37" s="104"/>
      <c r="XF37" s="104"/>
      <c r="XG37" s="104"/>
      <c r="XH37" s="104"/>
      <c r="XI37" s="104"/>
      <c r="XJ37" s="104"/>
      <c r="XK37" s="104"/>
      <c r="XL37" s="104"/>
      <c r="XM37" s="104"/>
      <c r="XN37" s="104"/>
      <c r="XO37" s="104"/>
      <c r="XP37" s="104"/>
      <c r="XQ37" s="104"/>
      <c r="XR37" s="104"/>
      <c r="XS37" s="104"/>
      <c r="XT37" s="104"/>
      <c r="XU37" s="104"/>
      <c r="XV37" s="104"/>
      <c r="XW37" s="104"/>
      <c r="XX37" s="104"/>
      <c r="XY37" s="104"/>
      <c r="XZ37" s="104"/>
      <c r="YA37" s="104"/>
      <c r="YB37" s="104"/>
      <c r="YC37" s="104"/>
      <c r="YD37" s="104"/>
      <c r="YE37" s="104"/>
      <c r="YF37" s="104"/>
      <c r="YG37" s="104"/>
      <c r="YH37" s="104"/>
      <c r="YI37" s="104"/>
      <c r="YJ37" s="104"/>
      <c r="YK37" s="104"/>
      <c r="YL37" s="104"/>
      <c r="YM37" s="104"/>
      <c r="YN37" s="104"/>
      <c r="YO37" s="104"/>
      <c r="YP37" s="104"/>
      <c r="YQ37" s="104"/>
      <c r="YR37" s="104"/>
      <c r="YS37" s="104"/>
      <c r="YT37" s="104"/>
      <c r="YU37" s="104"/>
      <c r="YV37" s="104"/>
      <c r="YW37" s="104"/>
      <c r="YX37" s="104"/>
      <c r="YY37" s="104"/>
      <c r="YZ37" s="104"/>
      <c r="ZA37" s="104"/>
      <c r="ZB37" s="104"/>
      <c r="ZC37" s="104"/>
      <c r="ZD37" s="104"/>
      <c r="ZE37" s="104"/>
      <c r="ZF37" s="104"/>
      <c r="ZG37" s="104"/>
      <c r="ZH37" s="104"/>
      <c r="ZI37" s="104"/>
      <c r="ZJ37" s="104"/>
      <c r="ZK37" s="104"/>
      <c r="ZL37" s="104"/>
      <c r="ZM37" s="104"/>
      <c r="ZN37" s="104"/>
      <c r="ZO37" s="104"/>
      <c r="ZP37" s="104"/>
      <c r="ZQ37" s="104"/>
      <c r="ZR37" s="104"/>
      <c r="ZS37" s="104"/>
      <c r="ZT37" s="104"/>
      <c r="ZU37" s="104"/>
      <c r="ZV37" s="104"/>
      <c r="ZW37" s="104"/>
      <c r="ZX37" s="104"/>
      <c r="ZY37" s="104"/>
      <c r="ZZ37" s="104"/>
      <c r="AAA37" s="104"/>
      <c r="AAB37" s="104"/>
      <c r="AAC37" s="104"/>
      <c r="AAD37" s="104"/>
      <c r="AAE37" s="104"/>
      <c r="AAF37" s="104"/>
      <c r="AAG37" s="104"/>
      <c r="AAH37" s="104"/>
      <c r="AAI37" s="104"/>
      <c r="AAJ37" s="104"/>
      <c r="AAK37" s="104"/>
      <c r="AAL37" s="104"/>
      <c r="AAM37" s="104"/>
      <c r="AAN37" s="104"/>
      <c r="AAO37" s="104"/>
      <c r="AAP37" s="104"/>
      <c r="AAQ37" s="104"/>
      <c r="AAR37" s="104"/>
      <c r="AAS37" s="104"/>
      <c r="AAT37" s="104"/>
      <c r="AAU37" s="104"/>
      <c r="AAV37" s="104"/>
      <c r="AAW37" s="104"/>
      <c r="AAX37" s="104"/>
      <c r="AAY37" s="104"/>
      <c r="AAZ37" s="104"/>
      <c r="ABA37" s="104"/>
      <c r="ABB37" s="104"/>
      <c r="ABC37" s="104"/>
      <c r="ABD37" s="104"/>
      <c r="ABE37" s="104"/>
      <c r="ABF37" s="104"/>
      <c r="ABG37" s="104"/>
      <c r="ABH37" s="104"/>
      <c r="ABI37" s="104"/>
      <c r="ABJ37" s="104"/>
      <c r="ABK37" s="104"/>
      <c r="ABL37" s="104"/>
      <c r="ABM37" s="104"/>
      <c r="ABN37" s="104"/>
      <c r="ABO37" s="104"/>
      <c r="ABP37" s="104"/>
      <c r="ABQ37" s="104"/>
      <c r="ABR37" s="104"/>
      <c r="ABS37" s="104"/>
      <c r="ABT37" s="104"/>
      <c r="ABU37" s="104"/>
      <c r="ABV37" s="104"/>
      <c r="ABW37" s="104"/>
      <c r="ABX37" s="104"/>
      <c r="ABY37" s="104"/>
      <c r="ABZ37" s="104"/>
      <c r="ACA37" s="104"/>
      <c r="ACB37" s="104"/>
      <c r="ACC37" s="104"/>
      <c r="ACD37" s="104"/>
      <c r="ACE37" s="104"/>
      <c r="ACF37" s="104"/>
      <c r="ACG37" s="104"/>
      <c r="ACH37" s="104"/>
      <c r="ACI37" s="104"/>
      <c r="ACJ37" s="104"/>
      <c r="ACK37" s="104"/>
      <c r="ACL37" s="104"/>
      <c r="ACM37" s="104"/>
      <c r="ACN37" s="104"/>
      <c r="ACO37" s="104"/>
      <c r="ACP37" s="104"/>
      <c r="ACQ37" s="104"/>
      <c r="ACR37" s="104"/>
      <c r="ACS37" s="104"/>
      <c r="ACT37" s="104"/>
      <c r="ACU37" s="104"/>
      <c r="ACV37" s="104"/>
      <c r="ACW37" s="104"/>
      <c r="ACX37" s="104"/>
      <c r="ACY37" s="104"/>
      <c r="ACZ37" s="104"/>
      <c r="ADA37" s="104"/>
      <c r="ADB37" s="104"/>
      <c r="ADC37" s="104"/>
      <c r="ADD37" s="104"/>
      <c r="ADE37" s="104"/>
      <c r="ADF37" s="104"/>
      <c r="ADG37" s="104"/>
      <c r="ADH37" s="104"/>
      <c r="ADI37" s="104"/>
      <c r="ADJ37" s="104"/>
      <c r="ADK37" s="104"/>
      <c r="ADL37" s="104"/>
      <c r="ADM37" s="104"/>
      <c r="ADN37" s="104"/>
      <c r="ADO37" s="104"/>
      <c r="ADP37" s="104"/>
      <c r="ADQ37" s="104"/>
      <c r="ADR37" s="104"/>
      <c r="ADS37" s="104"/>
      <c r="ADT37" s="104"/>
      <c r="ADU37" s="104"/>
      <c r="ADV37" s="104"/>
      <c r="ADW37" s="104"/>
      <c r="ADX37" s="104"/>
      <c r="ADY37" s="104"/>
      <c r="ADZ37" s="104"/>
      <c r="AEA37" s="104"/>
      <c r="AEB37" s="104"/>
      <c r="AEC37" s="104"/>
      <c r="AED37" s="104"/>
      <c r="AEE37" s="104"/>
      <c r="AEF37" s="104"/>
      <c r="AEG37" s="104"/>
      <c r="AEH37" s="104"/>
      <c r="AEI37" s="104"/>
      <c r="AEJ37" s="104"/>
      <c r="AEK37" s="104"/>
      <c r="AEL37" s="104"/>
      <c r="AEM37" s="104"/>
      <c r="AEN37" s="104"/>
      <c r="AEO37" s="104"/>
      <c r="AEP37" s="104"/>
      <c r="AEQ37" s="104"/>
      <c r="AER37" s="104"/>
      <c r="AES37" s="104"/>
      <c r="AET37" s="104"/>
      <c r="AEU37" s="104"/>
      <c r="AEV37" s="104"/>
      <c r="AEW37" s="104"/>
      <c r="AEX37" s="104"/>
      <c r="AEY37" s="104"/>
      <c r="AEZ37" s="104"/>
      <c r="AFA37" s="104"/>
      <c r="AFB37" s="104"/>
      <c r="AFC37" s="104"/>
      <c r="AFD37" s="104"/>
      <c r="AFE37" s="104"/>
      <c r="AFF37" s="104"/>
      <c r="AFG37" s="104"/>
      <c r="AFH37" s="104"/>
      <c r="AFI37" s="104"/>
      <c r="AFJ37" s="104"/>
      <c r="AFK37" s="104"/>
      <c r="AFL37" s="104"/>
      <c r="AFM37" s="104"/>
      <c r="AFN37" s="104"/>
      <c r="AFO37" s="104"/>
      <c r="AFP37" s="104"/>
      <c r="AFQ37" s="104"/>
      <c r="AFR37" s="104"/>
      <c r="AFS37" s="104"/>
      <c r="AFT37" s="104"/>
      <c r="AFU37" s="104"/>
      <c r="AFV37" s="104"/>
      <c r="AFW37" s="104"/>
      <c r="AFX37" s="104"/>
      <c r="AFY37" s="104"/>
      <c r="AFZ37" s="104"/>
      <c r="AGA37" s="104"/>
      <c r="AGB37" s="104"/>
      <c r="AGC37" s="104"/>
      <c r="AGD37" s="104"/>
      <c r="AGE37" s="104"/>
      <c r="AGF37" s="104"/>
      <c r="AGG37" s="104"/>
      <c r="AGH37" s="104"/>
      <c r="AGI37" s="104"/>
      <c r="AGJ37" s="104"/>
      <c r="AGK37" s="104"/>
      <c r="AGL37" s="104"/>
      <c r="AGM37" s="104"/>
      <c r="AGN37" s="104"/>
      <c r="AGO37" s="104"/>
      <c r="AGP37" s="104"/>
      <c r="AGQ37" s="104"/>
      <c r="AGR37" s="104"/>
      <c r="AGS37" s="104"/>
      <c r="AGT37" s="104"/>
      <c r="AGU37" s="104"/>
      <c r="AGV37" s="104"/>
      <c r="AGW37" s="104"/>
      <c r="AGX37" s="104"/>
      <c r="AGY37" s="104"/>
      <c r="AGZ37" s="104"/>
      <c r="AHA37" s="104"/>
      <c r="AHB37" s="104"/>
      <c r="AHC37" s="104"/>
      <c r="AHD37" s="104"/>
      <c r="AHE37" s="104"/>
      <c r="AHF37" s="104"/>
      <c r="AHG37" s="104"/>
      <c r="AHH37" s="104"/>
      <c r="AHI37" s="104"/>
      <c r="AHJ37" s="104"/>
      <c r="AHK37" s="104"/>
      <c r="AHL37" s="104"/>
      <c r="AHM37" s="104"/>
      <c r="AHN37" s="104"/>
      <c r="AHO37" s="104"/>
      <c r="AHP37" s="104"/>
      <c r="AHQ37" s="104"/>
      <c r="AHR37" s="104"/>
      <c r="AHS37" s="104"/>
      <c r="AHT37" s="104"/>
      <c r="AHU37" s="104"/>
      <c r="AHV37" s="104"/>
      <c r="AHW37" s="104"/>
      <c r="AHX37" s="104"/>
      <c r="AHY37" s="104"/>
      <c r="AHZ37" s="104"/>
      <c r="AIA37" s="104"/>
      <c r="AIB37" s="104"/>
      <c r="AIC37" s="104"/>
      <c r="AID37" s="104"/>
      <c r="AIE37" s="104"/>
      <c r="AIF37" s="104"/>
      <c r="AIG37" s="104"/>
      <c r="AIH37" s="104"/>
      <c r="AII37" s="104"/>
      <c r="AIJ37" s="104"/>
      <c r="AIK37" s="104"/>
      <c r="AIL37" s="104"/>
      <c r="AIM37" s="104"/>
      <c r="AIN37" s="104"/>
      <c r="AIO37" s="104"/>
      <c r="AIP37" s="104"/>
      <c r="AIQ37" s="104"/>
      <c r="AIR37" s="104"/>
      <c r="AIS37" s="104"/>
      <c r="AIT37" s="104"/>
      <c r="AIU37" s="104"/>
      <c r="AIV37" s="104"/>
      <c r="AIW37" s="104"/>
      <c r="AIX37" s="104"/>
      <c r="AIY37" s="104"/>
      <c r="AIZ37" s="104"/>
      <c r="AJA37" s="104"/>
      <c r="AJB37" s="104"/>
      <c r="AJC37" s="104"/>
      <c r="AJD37" s="104"/>
      <c r="AJE37" s="104"/>
      <c r="AJF37" s="104"/>
      <c r="AJG37" s="104"/>
      <c r="AJH37" s="104"/>
      <c r="AJI37" s="104"/>
      <c r="AJJ37" s="104"/>
      <c r="AJK37" s="104"/>
      <c r="AJL37" s="104"/>
      <c r="AJM37" s="104"/>
      <c r="AJN37" s="104"/>
      <c r="AJO37" s="104"/>
      <c r="AJP37" s="104"/>
      <c r="AJQ37" s="104"/>
      <c r="AJR37" s="104"/>
      <c r="AJS37" s="104"/>
      <c r="AJT37" s="104"/>
      <c r="AJU37" s="104"/>
      <c r="AJV37" s="104"/>
      <c r="AJW37" s="104"/>
      <c r="AJX37" s="104"/>
      <c r="AJY37" s="104"/>
      <c r="AJZ37" s="104"/>
      <c r="AKA37" s="104"/>
      <c r="AKB37" s="104"/>
      <c r="AKC37" s="104"/>
      <c r="AKD37" s="104"/>
      <c r="AKE37" s="104"/>
      <c r="AKF37" s="104"/>
      <c r="AKG37" s="104"/>
      <c r="AKH37" s="104"/>
      <c r="AKI37" s="104"/>
      <c r="AKJ37" s="104"/>
      <c r="AKK37" s="104"/>
      <c r="AKL37" s="104"/>
      <c r="AKM37" s="104"/>
      <c r="AKN37" s="104"/>
      <c r="AKO37" s="104"/>
      <c r="AKP37" s="104"/>
      <c r="AKQ37" s="104"/>
      <c r="AKR37" s="104"/>
      <c r="AKS37" s="104"/>
      <c r="AKT37" s="104"/>
      <c r="AKU37" s="104"/>
      <c r="AKV37" s="104"/>
      <c r="AKW37" s="104"/>
      <c r="AKX37" s="104"/>
      <c r="AKY37" s="104"/>
      <c r="AKZ37" s="104"/>
      <c r="ALA37" s="104"/>
      <c r="ALB37" s="104"/>
      <c r="ALC37" s="104"/>
      <c r="ALD37" s="104"/>
      <c r="ALE37" s="104"/>
      <c r="ALF37" s="104"/>
      <c r="ALG37" s="104"/>
      <c r="ALH37" s="104"/>
      <c r="ALI37" s="104"/>
      <c r="ALJ37" s="104"/>
      <c r="ALK37" s="104"/>
      <c r="ALL37" s="104"/>
      <c r="ALM37" s="104"/>
      <c r="ALN37" s="104"/>
      <c r="ALO37" s="104"/>
      <c r="ALP37" s="104"/>
      <c r="ALQ37" s="104"/>
      <c r="ALR37" s="104"/>
      <c r="ALS37" s="104"/>
      <c r="ALT37" s="104"/>
      <c r="ALU37" s="104"/>
      <c r="ALV37" s="104"/>
      <c r="ALW37" s="104"/>
      <c r="ALX37" s="104"/>
      <c r="ALY37" s="104"/>
      <c r="ALZ37" s="104"/>
      <c r="AMA37" s="104"/>
      <c r="AMB37" s="104"/>
      <c r="AMC37" s="104"/>
      <c r="AMD37" s="104"/>
      <c r="AME37" s="104"/>
      <c r="AMF37" s="104"/>
      <c r="AMG37" s="104"/>
      <c r="AMH37" s="104"/>
      <c r="AMI37" s="104"/>
      <c r="AMJ37" s="104"/>
    </row>
    <row r="38" spans="1:1024" ht="15" customHeight="1" x14ac:dyDescent="0.2">
      <c r="A38" s="203" t="s">
        <v>36</v>
      </c>
      <c r="B38" s="203"/>
      <c r="C38" s="203"/>
      <c r="D38" s="203"/>
      <c r="E38" s="119">
        <v>7000</v>
      </c>
      <c r="F38" s="119">
        <v>7000</v>
      </c>
      <c r="G38" s="204" t="s">
        <v>37</v>
      </c>
      <c r="H38" s="204"/>
      <c r="I38" s="204"/>
      <c r="J38" s="204"/>
      <c r="K38" s="124">
        <v>20000</v>
      </c>
      <c r="L38" s="136">
        <v>20000</v>
      </c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4"/>
      <c r="NY38" s="104"/>
      <c r="NZ38" s="104"/>
      <c r="OA38" s="104"/>
      <c r="OB38" s="104"/>
      <c r="OC38" s="104"/>
      <c r="OD38" s="104"/>
      <c r="OE38" s="104"/>
      <c r="OF38" s="104"/>
      <c r="OG38" s="104"/>
      <c r="OH38" s="104"/>
      <c r="OI38" s="104"/>
      <c r="OJ38" s="104"/>
      <c r="OK38" s="104"/>
      <c r="OL38" s="104"/>
      <c r="OM38" s="104"/>
      <c r="ON38" s="104"/>
      <c r="OO38" s="104"/>
      <c r="OP38" s="104"/>
      <c r="OQ38" s="104"/>
      <c r="OR38" s="104"/>
      <c r="OS38" s="104"/>
      <c r="OT38" s="104"/>
      <c r="OU38" s="104"/>
      <c r="OV38" s="104"/>
      <c r="OW38" s="104"/>
      <c r="OX38" s="104"/>
      <c r="OY38" s="104"/>
      <c r="OZ38" s="104"/>
      <c r="PA38" s="104"/>
      <c r="PB38" s="104"/>
      <c r="PC38" s="104"/>
      <c r="PD38" s="104"/>
      <c r="PE38" s="104"/>
      <c r="PF38" s="104"/>
      <c r="PG38" s="104"/>
      <c r="PH38" s="104"/>
      <c r="PI38" s="104"/>
      <c r="PJ38" s="104"/>
      <c r="PK38" s="104"/>
      <c r="PL38" s="104"/>
      <c r="PM38" s="104"/>
      <c r="PN38" s="104"/>
      <c r="PO38" s="104"/>
      <c r="PP38" s="104"/>
      <c r="PQ38" s="104"/>
      <c r="PR38" s="104"/>
      <c r="PS38" s="104"/>
      <c r="PT38" s="104"/>
      <c r="PU38" s="104"/>
      <c r="PV38" s="104"/>
      <c r="PW38" s="104"/>
      <c r="PX38" s="104"/>
      <c r="PY38" s="104"/>
      <c r="PZ38" s="104"/>
      <c r="QA38" s="104"/>
      <c r="QB38" s="104"/>
      <c r="QC38" s="104"/>
      <c r="QD38" s="104"/>
      <c r="QE38" s="104"/>
      <c r="QF38" s="104"/>
      <c r="QG38" s="104"/>
      <c r="QH38" s="104"/>
      <c r="QI38" s="104"/>
      <c r="QJ38" s="104"/>
      <c r="QK38" s="104"/>
      <c r="QL38" s="104"/>
      <c r="QM38" s="104"/>
      <c r="QN38" s="104"/>
      <c r="QO38" s="104"/>
      <c r="QP38" s="104"/>
      <c r="QQ38" s="104"/>
      <c r="QR38" s="104"/>
      <c r="QS38" s="104"/>
      <c r="QT38" s="104"/>
      <c r="QU38" s="104"/>
      <c r="QV38" s="104"/>
      <c r="QW38" s="104"/>
      <c r="QX38" s="104"/>
      <c r="QY38" s="104"/>
      <c r="QZ38" s="104"/>
      <c r="RA38" s="104"/>
      <c r="RB38" s="104"/>
      <c r="RC38" s="104"/>
      <c r="RD38" s="104"/>
      <c r="RE38" s="104"/>
      <c r="RF38" s="104"/>
      <c r="RG38" s="104"/>
      <c r="RH38" s="104"/>
      <c r="RI38" s="104"/>
      <c r="RJ38" s="104"/>
      <c r="RK38" s="104"/>
      <c r="RL38" s="104"/>
      <c r="RM38" s="104"/>
      <c r="RN38" s="104"/>
      <c r="RO38" s="104"/>
      <c r="RP38" s="104"/>
      <c r="RQ38" s="104"/>
      <c r="RR38" s="104"/>
      <c r="RS38" s="104"/>
      <c r="RT38" s="104"/>
      <c r="RU38" s="104"/>
      <c r="RV38" s="104"/>
      <c r="RW38" s="104"/>
      <c r="RX38" s="104"/>
      <c r="RY38" s="104"/>
      <c r="RZ38" s="104"/>
      <c r="SA38" s="104"/>
      <c r="SB38" s="104"/>
      <c r="SC38" s="104"/>
      <c r="SD38" s="104"/>
      <c r="SE38" s="104"/>
      <c r="SF38" s="104"/>
      <c r="SG38" s="104"/>
      <c r="SH38" s="104"/>
      <c r="SI38" s="104"/>
      <c r="SJ38" s="104"/>
      <c r="SK38" s="104"/>
      <c r="SL38" s="104"/>
      <c r="SM38" s="104"/>
      <c r="SN38" s="104"/>
      <c r="SO38" s="104"/>
      <c r="SP38" s="104"/>
      <c r="SQ38" s="104"/>
      <c r="SR38" s="104"/>
      <c r="SS38" s="104"/>
      <c r="ST38" s="104"/>
      <c r="SU38" s="104"/>
      <c r="SV38" s="104"/>
      <c r="SW38" s="104"/>
      <c r="SX38" s="104"/>
      <c r="SY38" s="104"/>
      <c r="SZ38" s="104"/>
      <c r="TA38" s="104"/>
      <c r="TB38" s="104"/>
      <c r="TC38" s="104"/>
      <c r="TD38" s="104"/>
      <c r="TE38" s="104"/>
      <c r="TF38" s="104"/>
      <c r="TG38" s="104"/>
      <c r="TH38" s="104"/>
      <c r="TI38" s="104"/>
      <c r="TJ38" s="104"/>
      <c r="TK38" s="104"/>
      <c r="TL38" s="104"/>
      <c r="TM38" s="104"/>
      <c r="TN38" s="104"/>
      <c r="TO38" s="104"/>
      <c r="TP38" s="104"/>
      <c r="TQ38" s="104"/>
      <c r="TR38" s="104"/>
      <c r="TS38" s="104"/>
      <c r="TT38" s="104"/>
      <c r="TU38" s="104"/>
      <c r="TV38" s="104"/>
      <c r="TW38" s="104"/>
      <c r="TX38" s="104"/>
      <c r="TY38" s="104"/>
      <c r="TZ38" s="104"/>
      <c r="UA38" s="104"/>
      <c r="UB38" s="104"/>
      <c r="UC38" s="104"/>
      <c r="UD38" s="104"/>
      <c r="UE38" s="104"/>
      <c r="UF38" s="104"/>
      <c r="UG38" s="104"/>
      <c r="UH38" s="104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  <c r="UU38" s="104"/>
      <c r="UV38" s="104"/>
      <c r="UW38" s="104"/>
      <c r="UX38" s="104"/>
      <c r="UY38" s="104"/>
      <c r="UZ38" s="104"/>
      <c r="VA38" s="104"/>
      <c r="VB38" s="104"/>
      <c r="VC38" s="104"/>
      <c r="VD38" s="104"/>
      <c r="VE38" s="104"/>
      <c r="VF38" s="104"/>
      <c r="VG38" s="104"/>
      <c r="VH38" s="104"/>
      <c r="VI38" s="104"/>
      <c r="VJ38" s="104"/>
      <c r="VK38" s="104"/>
      <c r="VL38" s="104"/>
      <c r="VM38" s="104"/>
      <c r="VN38" s="104"/>
      <c r="VO38" s="104"/>
      <c r="VP38" s="104"/>
      <c r="VQ38" s="104"/>
      <c r="VR38" s="104"/>
      <c r="VS38" s="104"/>
      <c r="VT38" s="104"/>
      <c r="VU38" s="104"/>
      <c r="VV38" s="104"/>
      <c r="VW38" s="104"/>
      <c r="VX38" s="104"/>
      <c r="VY38" s="104"/>
      <c r="VZ38" s="104"/>
      <c r="WA38" s="104"/>
      <c r="WB38" s="104"/>
      <c r="WC38" s="104"/>
      <c r="WD38" s="104"/>
      <c r="WE38" s="104"/>
      <c r="WF38" s="104"/>
      <c r="WG38" s="104"/>
      <c r="WH38" s="104"/>
      <c r="WI38" s="104"/>
      <c r="WJ38" s="104"/>
      <c r="WK38" s="104"/>
      <c r="WL38" s="104"/>
      <c r="WM38" s="104"/>
      <c r="WN38" s="104"/>
      <c r="WO38" s="104"/>
      <c r="WP38" s="104"/>
      <c r="WQ38" s="104"/>
      <c r="WR38" s="104"/>
      <c r="WS38" s="104"/>
      <c r="WT38" s="104"/>
      <c r="WU38" s="104"/>
      <c r="WV38" s="104"/>
      <c r="WW38" s="104"/>
      <c r="WX38" s="104"/>
      <c r="WY38" s="104"/>
      <c r="WZ38" s="104"/>
      <c r="XA38" s="104"/>
      <c r="XB38" s="104"/>
      <c r="XC38" s="104"/>
      <c r="XD38" s="104"/>
      <c r="XE38" s="104"/>
      <c r="XF38" s="104"/>
      <c r="XG38" s="104"/>
      <c r="XH38" s="104"/>
      <c r="XI38" s="104"/>
      <c r="XJ38" s="104"/>
      <c r="XK38" s="104"/>
      <c r="XL38" s="104"/>
      <c r="XM38" s="104"/>
      <c r="XN38" s="104"/>
      <c r="XO38" s="104"/>
      <c r="XP38" s="104"/>
      <c r="XQ38" s="104"/>
      <c r="XR38" s="104"/>
      <c r="XS38" s="104"/>
      <c r="XT38" s="104"/>
      <c r="XU38" s="104"/>
      <c r="XV38" s="104"/>
      <c r="XW38" s="104"/>
      <c r="XX38" s="104"/>
      <c r="XY38" s="104"/>
      <c r="XZ38" s="104"/>
      <c r="YA38" s="104"/>
      <c r="YB38" s="104"/>
      <c r="YC38" s="104"/>
      <c r="YD38" s="104"/>
      <c r="YE38" s="104"/>
      <c r="YF38" s="104"/>
      <c r="YG38" s="104"/>
      <c r="YH38" s="104"/>
      <c r="YI38" s="104"/>
      <c r="YJ38" s="104"/>
      <c r="YK38" s="104"/>
      <c r="YL38" s="104"/>
      <c r="YM38" s="104"/>
      <c r="YN38" s="104"/>
      <c r="YO38" s="104"/>
      <c r="YP38" s="104"/>
      <c r="YQ38" s="104"/>
      <c r="YR38" s="104"/>
      <c r="YS38" s="104"/>
      <c r="YT38" s="104"/>
      <c r="YU38" s="104"/>
      <c r="YV38" s="104"/>
      <c r="YW38" s="104"/>
      <c r="YX38" s="104"/>
      <c r="YY38" s="104"/>
      <c r="YZ38" s="104"/>
      <c r="ZA38" s="104"/>
      <c r="ZB38" s="104"/>
      <c r="ZC38" s="104"/>
      <c r="ZD38" s="104"/>
      <c r="ZE38" s="104"/>
      <c r="ZF38" s="104"/>
      <c r="ZG38" s="104"/>
      <c r="ZH38" s="104"/>
      <c r="ZI38" s="104"/>
      <c r="ZJ38" s="104"/>
      <c r="ZK38" s="104"/>
      <c r="ZL38" s="104"/>
      <c r="ZM38" s="104"/>
      <c r="ZN38" s="104"/>
      <c r="ZO38" s="104"/>
      <c r="ZP38" s="104"/>
      <c r="ZQ38" s="104"/>
      <c r="ZR38" s="104"/>
      <c r="ZS38" s="104"/>
      <c r="ZT38" s="104"/>
      <c r="ZU38" s="104"/>
      <c r="ZV38" s="104"/>
      <c r="ZW38" s="104"/>
      <c r="ZX38" s="104"/>
      <c r="ZY38" s="104"/>
      <c r="ZZ38" s="104"/>
      <c r="AAA38" s="104"/>
      <c r="AAB38" s="104"/>
      <c r="AAC38" s="104"/>
      <c r="AAD38" s="104"/>
      <c r="AAE38" s="104"/>
      <c r="AAF38" s="104"/>
      <c r="AAG38" s="104"/>
      <c r="AAH38" s="104"/>
      <c r="AAI38" s="104"/>
      <c r="AAJ38" s="104"/>
      <c r="AAK38" s="104"/>
      <c r="AAL38" s="104"/>
      <c r="AAM38" s="104"/>
      <c r="AAN38" s="104"/>
      <c r="AAO38" s="104"/>
      <c r="AAP38" s="104"/>
      <c r="AAQ38" s="104"/>
      <c r="AAR38" s="104"/>
      <c r="AAS38" s="104"/>
      <c r="AAT38" s="104"/>
      <c r="AAU38" s="104"/>
      <c r="AAV38" s="104"/>
      <c r="AAW38" s="104"/>
      <c r="AAX38" s="104"/>
      <c r="AAY38" s="104"/>
      <c r="AAZ38" s="104"/>
      <c r="ABA38" s="104"/>
      <c r="ABB38" s="104"/>
      <c r="ABC38" s="104"/>
      <c r="ABD38" s="104"/>
      <c r="ABE38" s="104"/>
      <c r="ABF38" s="104"/>
      <c r="ABG38" s="104"/>
      <c r="ABH38" s="104"/>
      <c r="ABI38" s="104"/>
      <c r="ABJ38" s="104"/>
      <c r="ABK38" s="104"/>
      <c r="ABL38" s="104"/>
      <c r="ABM38" s="104"/>
      <c r="ABN38" s="104"/>
      <c r="ABO38" s="104"/>
      <c r="ABP38" s="104"/>
      <c r="ABQ38" s="104"/>
      <c r="ABR38" s="104"/>
      <c r="ABS38" s="104"/>
      <c r="ABT38" s="104"/>
      <c r="ABU38" s="104"/>
      <c r="ABV38" s="104"/>
      <c r="ABW38" s="104"/>
      <c r="ABX38" s="104"/>
      <c r="ABY38" s="104"/>
      <c r="ABZ38" s="104"/>
      <c r="ACA38" s="104"/>
      <c r="ACB38" s="104"/>
      <c r="ACC38" s="104"/>
      <c r="ACD38" s="104"/>
      <c r="ACE38" s="104"/>
      <c r="ACF38" s="104"/>
      <c r="ACG38" s="104"/>
      <c r="ACH38" s="104"/>
      <c r="ACI38" s="104"/>
      <c r="ACJ38" s="104"/>
      <c r="ACK38" s="104"/>
      <c r="ACL38" s="104"/>
      <c r="ACM38" s="104"/>
      <c r="ACN38" s="104"/>
      <c r="ACO38" s="104"/>
      <c r="ACP38" s="104"/>
      <c r="ACQ38" s="104"/>
      <c r="ACR38" s="104"/>
      <c r="ACS38" s="104"/>
      <c r="ACT38" s="104"/>
      <c r="ACU38" s="104"/>
      <c r="ACV38" s="104"/>
      <c r="ACW38" s="104"/>
      <c r="ACX38" s="104"/>
      <c r="ACY38" s="104"/>
      <c r="ACZ38" s="104"/>
      <c r="ADA38" s="104"/>
      <c r="ADB38" s="104"/>
      <c r="ADC38" s="104"/>
      <c r="ADD38" s="104"/>
      <c r="ADE38" s="104"/>
      <c r="ADF38" s="104"/>
      <c r="ADG38" s="104"/>
      <c r="ADH38" s="104"/>
      <c r="ADI38" s="104"/>
      <c r="ADJ38" s="104"/>
      <c r="ADK38" s="104"/>
      <c r="ADL38" s="104"/>
      <c r="ADM38" s="104"/>
      <c r="ADN38" s="104"/>
      <c r="ADO38" s="104"/>
      <c r="ADP38" s="104"/>
      <c r="ADQ38" s="104"/>
      <c r="ADR38" s="104"/>
      <c r="ADS38" s="104"/>
      <c r="ADT38" s="104"/>
      <c r="ADU38" s="104"/>
      <c r="ADV38" s="104"/>
      <c r="ADW38" s="104"/>
      <c r="ADX38" s="104"/>
      <c r="ADY38" s="104"/>
      <c r="ADZ38" s="104"/>
      <c r="AEA38" s="104"/>
      <c r="AEB38" s="104"/>
      <c r="AEC38" s="104"/>
      <c r="AED38" s="104"/>
      <c r="AEE38" s="104"/>
      <c r="AEF38" s="104"/>
      <c r="AEG38" s="104"/>
      <c r="AEH38" s="104"/>
      <c r="AEI38" s="104"/>
      <c r="AEJ38" s="104"/>
      <c r="AEK38" s="104"/>
      <c r="AEL38" s="104"/>
      <c r="AEM38" s="104"/>
      <c r="AEN38" s="104"/>
      <c r="AEO38" s="104"/>
      <c r="AEP38" s="104"/>
      <c r="AEQ38" s="104"/>
      <c r="AER38" s="104"/>
      <c r="AES38" s="104"/>
      <c r="AET38" s="104"/>
      <c r="AEU38" s="104"/>
      <c r="AEV38" s="104"/>
      <c r="AEW38" s="104"/>
      <c r="AEX38" s="104"/>
      <c r="AEY38" s="104"/>
      <c r="AEZ38" s="104"/>
      <c r="AFA38" s="104"/>
      <c r="AFB38" s="104"/>
      <c r="AFC38" s="104"/>
      <c r="AFD38" s="104"/>
      <c r="AFE38" s="104"/>
      <c r="AFF38" s="104"/>
      <c r="AFG38" s="104"/>
      <c r="AFH38" s="104"/>
      <c r="AFI38" s="104"/>
      <c r="AFJ38" s="104"/>
      <c r="AFK38" s="104"/>
      <c r="AFL38" s="104"/>
      <c r="AFM38" s="104"/>
      <c r="AFN38" s="104"/>
      <c r="AFO38" s="104"/>
      <c r="AFP38" s="104"/>
      <c r="AFQ38" s="104"/>
      <c r="AFR38" s="104"/>
      <c r="AFS38" s="104"/>
      <c r="AFT38" s="104"/>
      <c r="AFU38" s="104"/>
      <c r="AFV38" s="104"/>
      <c r="AFW38" s="104"/>
      <c r="AFX38" s="104"/>
      <c r="AFY38" s="104"/>
      <c r="AFZ38" s="104"/>
      <c r="AGA38" s="104"/>
      <c r="AGB38" s="104"/>
      <c r="AGC38" s="104"/>
      <c r="AGD38" s="104"/>
      <c r="AGE38" s="104"/>
      <c r="AGF38" s="104"/>
      <c r="AGG38" s="104"/>
      <c r="AGH38" s="104"/>
      <c r="AGI38" s="104"/>
      <c r="AGJ38" s="104"/>
      <c r="AGK38" s="104"/>
      <c r="AGL38" s="104"/>
      <c r="AGM38" s="104"/>
      <c r="AGN38" s="104"/>
      <c r="AGO38" s="104"/>
      <c r="AGP38" s="104"/>
      <c r="AGQ38" s="104"/>
      <c r="AGR38" s="104"/>
      <c r="AGS38" s="104"/>
      <c r="AGT38" s="104"/>
      <c r="AGU38" s="104"/>
      <c r="AGV38" s="104"/>
      <c r="AGW38" s="104"/>
      <c r="AGX38" s="104"/>
      <c r="AGY38" s="104"/>
      <c r="AGZ38" s="104"/>
      <c r="AHA38" s="104"/>
      <c r="AHB38" s="104"/>
      <c r="AHC38" s="104"/>
      <c r="AHD38" s="104"/>
      <c r="AHE38" s="104"/>
      <c r="AHF38" s="104"/>
      <c r="AHG38" s="104"/>
      <c r="AHH38" s="104"/>
      <c r="AHI38" s="104"/>
      <c r="AHJ38" s="104"/>
      <c r="AHK38" s="104"/>
      <c r="AHL38" s="104"/>
      <c r="AHM38" s="104"/>
      <c r="AHN38" s="104"/>
      <c r="AHO38" s="104"/>
      <c r="AHP38" s="104"/>
      <c r="AHQ38" s="104"/>
      <c r="AHR38" s="104"/>
      <c r="AHS38" s="104"/>
      <c r="AHT38" s="104"/>
      <c r="AHU38" s="104"/>
      <c r="AHV38" s="104"/>
      <c r="AHW38" s="104"/>
      <c r="AHX38" s="104"/>
      <c r="AHY38" s="104"/>
      <c r="AHZ38" s="104"/>
      <c r="AIA38" s="104"/>
      <c r="AIB38" s="104"/>
      <c r="AIC38" s="104"/>
      <c r="AID38" s="104"/>
      <c r="AIE38" s="104"/>
      <c r="AIF38" s="104"/>
      <c r="AIG38" s="104"/>
      <c r="AIH38" s="104"/>
      <c r="AII38" s="104"/>
      <c r="AIJ38" s="104"/>
      <c r="AIK38" s="104"/>
      <c r="AIL38" s="104"/>
      <c r="AIM38" s="104"/>
      <c r="AIN38" s="104"/>
      <c r="AIO38" s="104"/>
      <c r="AIP38" s="104"/>
      <c r="AIQ38" s="104"/>
      <c r="AIR38" s="104"/>
      <c r="AIS38" s="104"/>
      <c r="AIT38" s="104"/>
      <c r="AIU38" s="104"/>
      <c r="AIV38" s="104"/>
      <c r="AIW38" s="104"/>
      <c r="AIX38" s="104"/>
      <c r="AIY38" s="104"/>
      <c r="AIZ38" s="104"/>
      <c r="AJA38" s="104"/>
      <c r="AJB38" s="104"/>
      <c r="AJC38" s="104"/>
      <c r="AJD38" s="104"/>
      <c r="AJE38" s="104"/>
      <c r="AJF38" s="104"/>
      <c r="AJG38" s="104"/>
      <c r="AJH38" s="104"/>
      <c r="AJI38" s="104"/>
      <c r="AJJ38" s="104"/>
      <c r="AJK38" s="104"/>
      <c r="AJL38" s="104"/>
      <c r="AJM38" s="104"/>
      <c r="AJN38" s="104"/>
      <c r="AJO38" s="104"/>
      <c r="AJP38" s="104"/>
      <c r="AJQ38" s="104"/>
      <c r="AJR38" s="104"/>
      <c r="AJS38" s="104"/>
      <c r="AJT38" s="104"/>
      <c r="AJU38" s="104"/>
      <c r="AJV38" s="104"/>
      <c r="AJW38" s="104"/>
      <c r="AJX38" s="104"/>
      <c r="AJY38" s="104"/>
      <c r="AJZ38" s="104"/>
      <c r="AKA38" s="104"/>
      <c r="AKB38" s="104"/>
      <c r="AKC38" s="104"/>
      <c r="AKD38" s="104"/>
      <c r="AKE38" s="104"/>
      <c r="AKF38" s="104"/>
      <c r="AKG38" s="104"/>
      <c r="AKH38" s="104"/>
      <c r="AKI38" s="104"/>
      <c r="AKJ38" s="104"/>
      <c r="AKK38" s="104"/>
      <c r="AKL38" s="104"/>
      <c r="AKM38" s="104"/>
      <c r="AKN38" s="104"/>
      <c r="AKO38" s="104"/>
      <c r="AKP38" s="104"/>
      <c r="AKQ38" s="104"/>
      <c r="AKR38" s="104"/>
      <c r="AKS38" s="104"/>
      <c r="AKT38" s="104"/>
      <c r="AKU38" s="104"/>
      <c r="AKV38" s="104"/>
      <c r="AKW38" s="104"/>
      <c r="AKX38" s="104"/>
      <c r="AKY38" s="104"/>
      <c r="AKZ38" s="104"/>
      <c r="ALA38" s="104"/>
      <c r="ALB38" s="104"/>
      <c r="ALC38" s="104"/>
      <c r="ALD38" s="104"/>
      <c r="ALE38" s="104"/>
      <c r="ALF38" s="104"/>
      <c r="ALG38" s="104"/>
      <c r="ALH38" s="104"/>
      <c r="ALI38" s="104"/>
      <c r="ALJ38" s="104"/>
      <c r="ALK38" s="104"/>
      <c r="ALL38" s="104"/>
      <c r="ALM38" s="104"/>
      <c r="ALN38" s="104"/>
      <c r="ALO38" s="104"/>
      <c r="ALP38" s="104"/>
      <c r="ALQ38" s="104"/>
      <c r="ALR38" s="104"/>
      <c r="ALS38" s="104"/>
      <c r="ALT38" s="104"/>
      <c r="ALU38" s="104"/>
      <c r="ALV38" s="104"/>
      <c r="ALW38" s="104"/>
      <c r="ALX38" s="104"/>
      <c r="ALY38" s="104"/>
      <c r="ALZ38" s="104"/>
      <c r="AMA38" s="104"/>
      <c r="AMB38" s="104"/>
      <c r="AMC38" s="104"/>
      <c r="AMD38" s="104"/>
      <c r="AME38" s="104"/>
      <c r="AMF38" s="104"/>
      <c r="AMG38" s="104"/>
      <c r="AMH38" s="104"/>
      <c r="AMI38" s="104"/>
      <c r="AMJ38" s="104"/>
    </row>
    <row r="39" spans="1:1024" ht="15" customHeight="1" x14ac:dyDescent="0.2">
      <c r="A39" s="196" t="s">
        <v>187</v>
      </c>
      <c r="B39" s="196"/>
      <c r="C39" s="196"/>
      <c r="D39" s="196"/>
      <c r="E39" s="119">
        <v>10000</v>
      </c>
      <c r="F39" s="119">
        <v>10000</v>
      </c>
      <c r="G39" s="123"/>
      <c r="H39" s="121"/>
      <c r="I39" s="121"/>
      <c r="J39" s="121"/>
      <c r="K39" s="118"/>
      <c r="L39" s="118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4"/>
      <c r="NY39" s="104"/>
      <c r="NZ39" s="104"/>
      <c r="OA39" s="104"/>
      <c r="OB39" s="104"/>
      <c r="OC39" s="104"/>
      <c r="OD39" s="104"/>
      <c r="OE39" s="104"/>
      <c r="OF39" s="104"/>
      <c r="OG39" s="104"/>
      <c r="OH39" s="104"/>
      <c r="OI39" s="104"/>
      <c r="OJ39" s="104"/>
      <c r="OK39" s="104"/>
      <c r="OL39" s="104"/>
      <c r="OM39" s="104"/>
      <c r="ON39" s="104"/>
      <c r="OO39" s="104"/>
      <c r="OP39" s="104"/>
      <c r="OQ39" s="104"/>
      <c r="OR39" s="104"/>
      <c r="OS39" s="104"/>
      <c r="OT39" s="104"/>
      <c r="OU39" s="104"/>
      <c r="OV39" s="104"/>
      <c r="OW39" s="104"/>
      <c r="OX39" s="104"/>
      <c r="OY39" s="104"/>
      <c r="OZ39" s="104"/>
      <c r="PA39" s="104"/>
      <c r="PB39" s="104"/>
      <c r="PC39" s="104"/>
      <c r="PD39" s="104"/>
      <c r="PE39" s="104"/>
      <c r="PF39" s="104"/>
      <c r="PG39" s="104"/>
      <c r="PH39" s="104"/>
      <c r="PI39" s="104"/>
      <c r="PJ39" s="104"/>
      <c r="PK39" s="104"/>
      <c r="PL39" s="104"/>
      <c r="PM39" s="104"/>
      <c r="PN39" s="104"/>
      <c r="PO39" s="104"/>
      <c r="PP39" s="104"/>
      <c r="PQ39" s="104"/>
      <c r="PR39" s="104"/>
      <c r="PS39" s="104"/>
      <c r="PT39" s="104"/>
      <c r="PU39" s="104"/>
      <c r="PV39" s="104"/>
      <c r="PW39" s="104"/>
      <c r="PX39" s="104"/>
      <c r="PY39" s="104"/>
      <c r="PZ39" s="104"/>
      <c r="QA39" s="104"/>
      <c r="QB39" s="104"/>
      <c r="QC39" s="104"/>
      <c r="QD39" s="104"/>
      <c r="QE39" s="104"/>
      <c r="QF39" s="104"/>
      <c r="QG39" s="104"/>
      <c r="QH39" s="104"/>
      <c r="QI39" s="104"/>
      <c r="QJ39" s="104"/>
      <c r="QK39" s="104"/>
      <c r="QL39" s="104"/>
      <c r="QM39" s="104"/>
      <c r="QN39" s="104"/>
      <c r="QO39" s="104"/>
      <c r="QP39" s="104"/>
      <c r="QQ39" s="104"/>
      <c r="QR39" s="104"/>
      <c r="QS39" s="104"/>
      <c r="QT39" s="104"/>
      <c r="QU39" s="104"/>
      <c r="QV39" s="104"/>
      <c r="QW39" s="104"/>
      <c r="QX39" s="104"/>
      <c r="QY39" s="104"/>
      <c r="QZ39" s="104"/>
      <c r="RA39" s="104"/>
      <c r="RB39" s="104"/>
      <c r="RC39" s="104"/>
      <c r="RD39" s="104"/>
      <c r="RE39" s="104"/>
      <c r="RF39" s="104"/>
      <c r="RG39" s="104"/>
      <c r="RH39" s="104"/>
      <c r="RI39" s="104"/>
      <c r="RJ39" s="104"/>
      <c r="RK39" s="104"/>
      <c r="RL39" s="104"/>
      <c r="RM39" s="104"/>
      <c r="RN39" s="104"/>
      <c r="RO39" s="104"/>
      <c r="RP39" s="104"/>
      <c r="RQ39" s="104"/>
      <c r="RR39" s="104"/>
      <c r="RS39" s="104"/>
      <c r="RT39" s="104"/>
      <c r="RU39" s="104"/>
      <c r="RV39" s="104"/>
      <c r="RW39" s="104"/>
      <c r="RX39" s="104"/>
      <c r="RY39" s="104"/>
      <c r="RZ39" s="104"/>
      <c r="SA39" s="104"/>
      <c r="SB39" s="104"/>
      <c r="SC39" s="104"/>
      <c r="SD39" s="104"/>
      <c r="SE39" s="104"/>
      <c r="SF39" s="104"/>
      <c r="SG39" s="104"/>
      <c r="SH39" s="104"/>
      <c r="SI39" s="104"/>
      <c r="SJ39" s="104"/>
      <c r="SK39" s="104"/>
      <c r="SL39" s="104"/>
      <c r="SM39" s="104"/>
      <c r="SN39" s="104"/>
      <c r="SO39" s="104"/>
      <c r="SP39" s="104"/>
      <c r="SQ39" s="104"/>
      <c r="SR39" s="104"/>
      <c r="SS39" s="104"/>
      <c r="ST39" s="104"/>
      <c r="SU39" s="104"/>
      <c r="SV39" s="104"/>
      <c r="SW39" s="104"/>
      <c r="SX39" s="104"/>
      <c r="SY39" s="104"/>
      <c r="SZ39" s="104"/>
      <c r="TA39" s="104"/>
      <c r="TB39" s="104"/>
      <c r="TC39" s="104"/>
      <c r="TD39" s="104"/>
      <c r="TE39" s="104"/>
      <c r="TF39" s="104"/>
      <c r="TG39" s="104"/>
      <c r="TH39" s="104"/>
      <c r="TI39" s="104"/>
      <c r="TJ39" s="104"/>
      <c r="TK39" s="104"/>
      <c r="TL39" s="104"/>
      <c r="TM39" s="104"/>
      <c r="TN39" s="104"/>
      <c r="TO39" s="104"/>
      <c r="TP39" s="104"/>
      <c r="TQ39" s="104"/>
      <c r="TR39" s="104"/>
      <c r="TS39" s="104"/>
      <c r="TT39" s="104"/>
      <c r="TU39" s="104"/>
      <c r="TV39" s="104"/>
      <c r="TW39" s="104"/>
      <c r="TX39" s="104"/>
      <c r="TY39" s="104"/>
      <c r="TZ39" s="104"/>
      <c r="UA39" s="104"/>
      <c r="UB39" s="104"/>
      <c r="UC39" s="104"/>
      <c r="UD39" s="104"/>
      <c r="UE39" s="104"/>
      <c r="UF39" s="104"/>
      <c r="UG39" s="104"/>
      <c r="UH39" s="104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  <c r="UU39" s="104"/>
      <c r="UV39" s="104"/>
      <c r="UW39" s="104"/>
      <c r="UX39" s="104"/>
      <c r="UY39" s="104"/>
      <c r="UZ39" s="104"/>
      <c r="VA39" s="104"/>
      <c r="VB39" s="104"/>
      <c r="VC39" s="104"/>
      <c r="VD39" s="104"/>
      <c r="VE39" s="104"/>
      <c r="VF39" s="104"/>
      <c r="VG39" s="104"/>
      <c r="VH39" s="104"/>
      <c r="VI39" s="104"/>
      <c r="VJ39" s="104"/>
      <c r="VK39" s="104"/>
      <c r="VL39" s="104"/>
      <c r="VM39" s="104"/>
      <c r="VN39" s="104"/>
      <c r="VO39" s="104"/>
      <c r="VP39" s="104"/>
      <c r="VQ39" s="104"/>
      <c r="VR39" s="104"/>
      <c r="VS39" s="104"/>
      <c r="VT39" s="104"/>
      <c r="VU39" s="104"/>
      <c r="VV39" s="104"/>
      <c r="VW39" s="104"/>
      <c r="VX39" s="104"/>
      <c r="VY39" s="104"/>
      <c r="VZ39" s="104"/>
      <c r="WA39" s="104"/>
      <c r="WB39" s="104"/>
      <c r="WC39" s="104"/>
      <c r="WD39" s="104"/>
      <c r="WE39" s="104"/>
      <c r="WF39" s="104"/>
      <c r="WG39" s="104"/>
      <c r="WH39" s="104"/>
      <c r="WI39" s="104"/>
      <c r="WJ39" s="104"/>
      <c r="WK39" s="104"/>
      <c r="WL39" s="104"/>
      <c r="WM39" s="104"/>
      <c r="WN39" s="104"/>
      <c r="WO39" s="104"/>
      <c r="WP39" s="104"/>
      <c r="WQ39" s="104"/>
      <c r="WR39" s="104"/>
      <c r="WS39" s="104"/>
      <c r="WT39" s="104"/>
      <c r="WU39" s="104"/>
      <c r="WV39" s="104"/>
      <c r="WW39" s="104"/>
      <c r="WX39" s="104"/>
      <c r="WY39" s="104"/>
      <c r="WZ39" s="104"/>
      <c r="XA39" s="104"/>
      <c r="XB39" s="104"/>
      <c r="XC39" s="104"/>
      <c r="XD39" s="104"/>
      <c r="XE39" s="104"/>
      <c r="XF39" s="104"/>
      <c r="XG39" s="104"/>
      <c r="XH39" s="104"/>
      <c r="XI39" s="104"/>
      <c r="XJ39" s="104"/>
      <c r="XK39" s="104"/>
      <c r="XL39" s="104"/>
      <c r="XM39" s="104"/>
      <c r="XN39" s="104"/>
      <c r="XO39" s="104"/>
      <c r="XP39" s="104"/>
      <c r="XQ39" s="104"/>
      <c r="XR39" s="104"/>
      <c r="XS39" s="104"/>
      <c r="XT39" s="104"/>
      <c r="XU39" s="104"/>
      <c r="XV39" s="104"/>
      <c r="XW39" s="104"/>
      <c r="XX39" s="104"/>
      <c r="XY39" s="104"/>
      <c r="XZ39" s="104"/>
      <c r="YA39" s="104"/>
      <c r="YB39" s="104"/>
      <c r="YC39" s="104"/>
      <c r="YD39" s="104"/>
      <c r="YE39" s="104"/>
      <c r="YF39" s="104"/>
      <c r="YG39" s="104"/>
      <c r="YH39" s="104"/>
      <c r="YI39" s="104"/>
      <c r="YJ39" s="104"/>
      <c r="YK39" s="104"/>
      <c r="YL39" s="104"/>
      <c r="YM39" s="104"/>
      <c r="YN39" s="104"/>
      <c r="YO39" s="104"/>
      <c r="YP39" s="104"/>
      <c r="YQ39" s="104"/>
      <c r="YR39" s="104"/>
      <c r="YS39" s="104"/>
      <c r="YT39" s="104"/>
      <c r="YU39" s="104"/>
      <c r="YV39" s="104"/>
      <c r="YW39" s="104"/>
      <c r="YX39" s="104"/>
      <c r="YY39" s="104"/>
      <c r="YZ39" s="104"/>
      <c r="ZA39" s="104"/>
      <c r="ZB39" s="104"/>
      <c r="ZC39" s="104"/>
      <c r="ZD39" s="104"/>
      <c r="ZE39" s="104"/>
      <c r="ZF39" s="104"/>
      <c r="ZG39" s="104"/>
      <c r="ZH39" s="104"/>
      <c r="ZI39" s="104"/>
      <c r="ZJ39" s="104"/>
      <c r="ZK39" s="104"/>
      <c r="ZL39" s="104"/>
      <c r="ZM39" s="104"/>
      <c r="ZN39" s="104"/>
      <c r="ZO39" s="104"/>
      <c r="ZP39" s="104"/>
      <c r="ZQ39" s="104"/>
      <c r="ZR39" s="104"/>
      <c r="ZS39" s="104"/>
      <c r="ZT39" s="104"/>
      <c r="ZU39" s="104"/>
      <c r="ZV39" s="104"/>
      <c r="ZW39" s="104"/>
      <c r="ZX39" s="104"/>
      <c r="ZY39" s="104"/>
      <c r="ZZ39" s="104"/>
      <c r="AAA39" s="104"/>
      <c r="AAB39" s="104"/>
      <c r="AAC39" s="104"/>
      <c r="AAD39" s="104"/>
      <c r="AAE39" s="104"/>
      <c r="AAF39" s="104"/>
      <c r="AAG39" s="104"/>
      <c r="AAH39" s="104"/>
      <c r="AAI39" s="104"/>
      <c r="AAJ39" s="104"/>
      <c r="AAK39" s="104"/>
      <c r="AAL39" s="104"/>
      <c r="AAM39" s="104"/>
      <c r="AAN39" s="104"/>
      <c r="AAO39" s="104"/>
      <c r="AAP39" s="104"/>
      <c r="AAQ39" s="104"/>
      <c r="AAR39" s="104"/>
      <c r="AAS39" s="104"/>
      <c r="AAT39" s="104"/>
      <c r="AAU39" s="104"/>
      <c r="AAV39" s="104"/>
      <c r="AAW39" s="104"/>
      <c r="AAX39" s="104"/>
      <c r="AAY39" s="104"/>
      <c r="AAZ39" s="104"/>
      <c r="ABA39" s="104"/>
      <c r="ABB39" s="104"/>
      <c r="ABC39" s="104"/>
      <c r="ABD39" s="104"/>
      <c r="ABE39" s="104"/>
      <c r="ABF39" s="104"/>
      <c r="ABG39" s="104"/>
      <c r="ABH39" s="104"/>
      <c r="ABI39" s="104"/>
      <c r="ABJ39" s="104"/>
      <c r="ABK39" s="104"/>
      <c r="ABL39" s="104"/>
      <c r="ABM39" s="104"/>
      <c r="ABN39" s="104"/>
      <c r="ABO39" s="104"/>
      <c r="ABP39" s="104"/>
      <c r="ABQ39" s="104"/>
      <c r="ABR39" s="104"/>
      <c r="ABS39" s="104"/>
      <c r="ABT39" s="104"/>
      <c r="ABU39" s="104"/>
      <c r="ABV39" s="104"/>
      <c r="ABW39" s="104"/>
      <c r="ABX39" s="104"/>
      <c r="ABY39" s="104"/>
      <c r="ABZ39" s="104"/>
      <c r="ACA39" s="104"/>
      <c r="ACB39" s="104"/>
      <c r="ACC39" s="104"/>
      <c r="ACD39" s="104"/>
      <c r="ACE39" s="104"/>
      <c r="ACF39" s="104"/>
      <c r="ACG39" s="104"/>
      <c r="ACH39" s="104"/>
      <c r="ACI39" s="104"/>
      <c r="ACJ39" s="104"/>
      <c r="ACK39" s="104"/>
      <c r="ACL39" s="104"/>
      <c r="ACM39" s="104"/>
      <c r="ACN39" s="104"/>
      <c r="ACO39" s="104"/>
      <c r="ACP39" s="104"/>
      <c r="ACQ39" s="104"/>
      <c r="ACR39" s="104"/>
      <c r="ACS39" s="104"/>
      <c r="ACT39" s="104"/>
      <c r="ACU39" s="104"/>
      <c r="ACV39" s="104"/>
      <c r="ACW39" s="104"/>
      <c r="ACX39" s="104"/>
      <c r="ACY39" s="104"/>
      <c r="ACZ39" s="104"/>
      <c r="ADA39" s="104"/>
      <c r="ADB39" s="104"/>
      <c r="ADC39" s="104"/>
      <c r="ADD39" s="104"/>
      <c r="ADE39" s="104"/>
      <c r="ADF39" s="104"/>
      <c r="ADG39" s="104"/>
      <c r="ADH39" s="104"/>
      <c r="ADI39" s="104"/>
      <c r="ADJ39" s="104"/>
      <c r="ADK39" s="104"/>
      <c r="ADL39" s="104"/>
      <c r="ADM39" s="104"/>
      <c r="ADN39" s="104"/>
      <c r="ADO39" s="104"/>
      <c r="ADP39" s="104"/>
      <c r="ADQ39" s="104"/>
      <c r="ADR39" s="104"/>
      <c r="ADS39" s="104"/>
      <c r="ADT39" s="104"/>
      <c r="ADU39" s="104"/>
      <c r="ADV39" s="104"/>
      <c r="ADW39" s="104"/>
      <c r="ADX39" s="104"/>
      <c r="ADY39" s="104"/>
      <c r="ADZ39" s="104"/>
      <c r="AEA39" s="104"/>
      <c r="AEB39" s="104"/>
      <c r="AEC39" s="104"/>
      <c r="AED39" s="104"/>
      <c r="AEE39" s="104"/>
      <c r="AEF39" s="104"/>
      <c r="AEG39" s="104"/>
      <c r="AEH39" s="104"/>
      <c r="AEI39" s="104"/>
      <c r="AEJ39" s="104"/>
      <c r="AEK39" s="104"/>
      <c r="AEL39" s="104"/>
      <c r="AEM39" s="104"/>
      <c r="AEN39" s="104"/>
      <c r="AEO39" s="104"/>
      <c r="AEP39" s="104"/>
      <c r="AEQ39" s="104"/>
      <c r="AER39" s="104"/>
      <c r="AES39" s="104"/>
      <c r="AET39" s="104"/>
      <c r="AEU39" s="104"/>
      <c r="AEV39" s="104"/>
      <c r="AEW39" s="104"/>
      <c r="AEX39" s="104"/>
      <c r="AEY39" s="104"/>
      <c r="AEZ39" s="104"/>
      <c r="AFA39" s="104"/>
      <c r="AFB39" s="104"/>
      <c r="AFC39" s="104"/>
      <c r="AFD39" s="104"/>
      <c r="AFE39" s="104"/>
      <c r="AFF39" s="104"/>
      <c r="AFG39" s="104"/>
      <c r="AFH39" s="104"/>
      <c r="AFI39" s="104"/>
      <c r="AFJ39" s="104"/>
      <c r="AFK39" s="104"/>
      <c r="AFL39" s="104"/>
      <c r="AFM39" s="104"/>
      <c r="AFN39" s="104"/>
      <c r="AFO39" s="104"/>
      <c r="AFP39" s="104"/>
      <c r="AFQ39" s="104"/>
      <c r="AFR39" s="104"/>
      <c r="AFS39" s="104"/>
      <c r="AFT39" s="104"/>
      <c r="AFU39" s="104"/>
      <c r="AFV39" s="104"/>
      <c r="AFW39" s="104"/>
      <c r="AFX39" s="104"/>
      <c r="AFY39" s="104"/>
      <c r="AFZ39" s="104"/>
      <c r="AGA39" s="104"/>
      <c r="AGB39" s="104"/>
      <c r="AGC39" s="104"/>
      <c r="AGD39" s="104"/>
      <c r="AGE39" s="104"/>
      <c r="AGF39" s="104"/>
      <c r="AGG39" s="104"/>
      <c r="AGH39" s="104"/>
      <c r="AGI39" s="104"/>
      <c r="AGJ39" s="104"/>
      <c r="AGK39" s="104"/>
      <c r="AGL39" s="104"/>
      <c r="AGM39" s="104"/>
      <c r="AGN39" s="104"/>
      <c r="AGO39" s="104"/>
      <c r="AGP39" s="104"/>
      <c r="AGQ39" s="104"/>
      <c r="AGR39" s="104"/>
      <c r="AGS39" s="104"/>
      <c r="AGT39" s="104"/>
      <c r="AGU39" s="104"/>
      <c r="AGV39" s="104"/>
      <c r="AGW39" s="104"/>
      <c r="AGX39" s="104"/>
      <c r="AGY39" s="104"/>
      <c r="AGZ39" s="104"/>
      <c r="AHA39" s="104"/>
      <c r="AHB39" s="104"/>
      <c r="AHC39" s="104"/>
      <c r="AHD39" s="104"/>
      <c r="AHE39" s="104"/>
      <c r="AHF39" s="104"/>
      <c r="AHG39" s="104"/>
      <c r="AHH39" s="104"/>
      <c r="AHI39" s="104"/>
      <c r="AHJ39" s="104"/>
      <c r="AHK39" s="104"/>
      <c r="AHL39" s="104"/>
      <c r="AHM39" s="104"/>
      <c r="AHN39" s="104"/>
      <c r="AHO39" s="104"/>
      <c r="AHP39" s="104"/>
      <c r="AHQ39" s="104"/>
      <c r="AHR39" s="104"/>
      <c r="AHS39" s="104"/>
      <c r="AHT39" s="104"/>
      <c r="AHU39" s="104"/>
      <c r="AHV39" s="104"/>
      <c r="AHW39" s="104"/>
      <c r="AHX39" s="104"/>
      <c r="AHY39" s="104"/>
      <c r="AHZ39" s="104"/>
      <c r="AIA39" s="104"/>
      <c r="AIB39" s="104"/>
      <c r="AIC39" s="104"/>
      <c r="AID39" s="104"/>
      <c r="AIE39" s="104"/>
      <c r="AIF39" s="104"/>
      <c r="AIG39" s="104"/>
      <c r="AIH39" s="104"/>
      <c r="AII39" s="104"/>
      <c r="AIJ39" s="104"/>
      <c r="AIK39" s="104"/>
      <c r="AIL39" s="104"/>
      <c r="AIM39" s="104"/>
      <c r="AIN39" s="104"/>
      <c r="AIO39" s="104"/>
      <c r="AIP39" s="104"/>
      <c r="AIQ39" s="104"/>
      <c r="AIR39" s="104"/>
      <c r="AIS39" s="104"/>
      <c r="AIT39" s="104"/>
      <c r="AIU39" s="104"/>
      <c r="AIV39" s="104"/>
      <c r="AIW39" s="104"/>
      <c r="AIX39" s="104"/>
      <c r="AIY39" s="104"/>
      <c r="AIZ39" s="104"/>
      <c r="AJA39" s="104"/>
      <c r="AJB39" s="104"/>
      <c r="AJC39" s="104"/>
      <c r="AJD39" s="104"/>
      <c r="AJE39" s="104"/>
      <c r="AJF39" s="104"/>
      <c r="AJG39" s="104"/>
      <c r="AJH39" s="104"/>
      <c r="AJI39" s="104"/>
      <c r="AJJ39" s="104"/>
      <c r="AJK39" s="104"/>
      <c r="AJL39" s="104"/>
      <c r="AJM39" s="104"/>
      <c r="AJN39" s="104"/>
      <c r="AJO39" s="104"/>
      <c r="AJP39" s="104"/>
      <c r="AJQ39" s="104"/>
      <c r="AJR39" s="104"/>
      <c r="AJS39" s="104"/>
      <c r="AJT39" s="104"/>
      <c r="AJU39" s="104"/>
      <c r="AJV39" s="104"/>
      <c r="AJW39" s="104"/>
      <c r="AJX39" s="104"/>
      <c r="AJY39" s="104"/>
      <c r="AJZ39" s="104"/>
      <c r="AKA39" s="104"/>
      <c r="AKB39" s="104"/>
      <c r="AKC39" s="104"/>
      <c r="AKD39" s="104"/>
      <c r="AKE39" s="104"/>
      <c r="AKF39" s="104"/>
      <c r="AKG39" s="104"/>
      <c r="AKH39" s="104"/>
      <c r="AKI39" s="104"/>
      <c r="AKJ39" s="104"/>
      <c r="AKK39" s="104"/>
      <c r="AKL39" s="104"/>
      <c r="AKM39" s="104"/>
      <c r="AKN39" s="104"/>
      <c r="AKO39" s="104"/>
      <c r="AKP39" s="104"/>
      <c r="AKQ39" s="104"/>
      <c r="AKR39" s="104"/>
      <c r="AKS39" s="104"/>
      <c r="AKT39" s="104"/>
      <c r="AKU39" s="104"/>
      <c r="AKV39" s="104"/>
      <c r="AKW39" s="104"/>
      <c r="AKX39" s="104"/>
      <c r="AKY39" s="104"/>
      <c r="AKZ39" s="104"/>
      <c r="ALA39" s="104"/>
      <c r="ALB39" s="104"/>
      <c r="ALC39" s="104"/>
      <c r="ALD39" s="104"/>
      <c r="ALE39" s="104"/>
      <c r="ALF39" s="104"/>
      <c r="ALG39" s="104"/>
      <c r="ALH39" s="104"/>
      <c r="ALI39" s="104"/>
      <c r="ALJ39" s="104"/>
      <c r="ALK39" s="104"/>
      <c r="ALL39" s="104"/>
      <c r="ALM39" s="104"/>
      <c r="ALN39" s="104"/>
      <c r="ALO39" s="104"/>
      <c r="ALP39" s="104"/>
      <c r="ALQ39" s="104"/>
      <c r="ALR39" s="104"/>
      <c r="ALS39" s="104"/>
      <c r="ALT39" s="104"/>
      <c r="ALU39" s="104"/>
      <c r="ALV39" s="104"/>
      <c r="ALW39" s="104"/>
      <c r="ALX39" s="104"/>
      <c r="ALY39" s="104"/>
      <c r="ALZ39" s="104"/>
      <c r="AMA39" s="104"/>
      <c r="AMB39" s="104"/>
      <c r="AMC39" s="104"/>
      <c r="AMD39" s="104"/>
      <c r="AME39" s="104"/>
      <c r="AMF39" s="104"/>
      <c r="AMG39" s="104"/>
      <c r="AMH39" s="104"/>
      <c r="AMI39" s="104"/>
      <c r="AMJ39" s="104"/>
    </row>
    <row r="40" spans="1:1024" ht="15" customHeight="1" x14ac:dyDescent="0.2">
      <c r="A40" s="206" t="s">
        <v>38</v>
      </c>
      <c r="B40" s="206"/>
      <c r="C40" s="206"/>
      <c r="D40" s="206"/>
      <c r="E40" s="137">
        <v>0</v>
      </c>
      <c r="F40" s="119">
        <v>15000</v>
      </c>
      <c r="G40" s="123"/>
      <c r="H40" s="121"/>
      <c r="I40" s="121"/>
      <c r="J40" s="121"/>
      <c r="K40" s="118"/>
      <c r="L40" s="118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4"/>
      <c r="NY40" s="104"/>
      <c r="NZ40" s="104"/>
      <c r="OA40" s="104"/>
      <c r="OB40" s="104"/>
      <c r="OC40" s="104"/>
      <c r="OD40" s="104"/>
      <c r="OE40" s="104"/>
      <c r="OF40" s="104"/>
      <c r="OG40" s="104"/>
      <c r="OH40" s="104"/>
      <c r="OI40" s="104"/>
      <c r="OJ40" s="104"/>
      <c r="OK40" s="104"/>
      <c r="OL40" s="104"/>
      <c r="OM40" s="104"/>
      <c r="ON40" s="104"/>
      <c r="OO40" s="104"/>
      <c r="OP40" s="104"/>
      <c r="OQ40" s="104"/>
      <c r="OR40" s="104"/>
      <c r="OS40" s="104"/>
      <c r="OT40" s="104"/>
      <c r="OU40" s="104"/>
      <c r="OV40" s="104"/>
      <c r="OW40" s="104"/>
      <c r="OX40" s="104"/>
      <c r="OY40" s="104"/>
      <c r="OZ40" s="104"/>
      <c r="PA40" s="104"/>
      <c r="PB40" s="104"/>
      <c r="PC40" s="104"/>
      <c r="PD40" s="104"/>
      <c r="PE40" s="104"/>
      <c r="PF40" s="104"/>
      <c r="PG40" s="104"/>
      <c r="PH40" s="104"/>
      <c r="PI40" s="104"/>
      <c r="PJ40" s="104"/>
      <c r="PK40" s="104"/>
      <c r="PL40" s="104"/>
      <c r="PM40" s="104"/>
      <c r="PN40" s="104"/>
      <c r="PO40" s="104"/>
      <c r="PP40" s="104"/>
      <c r="PQ40" s="104"/>
      <c r="PR40" s="104"/>
      <c r="PS40" s="104"/>
      <c r="PT40" s="104"/>
      <c r="PU40" s="104"/>
      <c r="PV40" s="104"/>
      <c r="PW40" s="104"/>
      <c r="PX40" s="104"/>
      <c r="PY40" s="104"/>
      <c r="PZ40" s="104"/>
      <c r="QA40" s="104"/>
      <c r="QB40" s="104"/>
      <c r="QC40" s="104"/>
      <c r="QD40" s="104"/>
      <c r="QE40" s="104"/>
      <c r="QF40" s="104"/>
      <c r="QG40" s="104"/>
      <c r="QH40" s="104"/>
      <c r="QI40" s="104"/>
      <c r="QJ40" s="104"/>
      <c r="QK40" s="104"/>
      <c r="QL40" s="104"/>
      <c r="QM40" s="104"/>
      <c r="QN40" s="104"/>
      <c r="QO40" s="104"/>
      <c r="QP40" s="104"/>
      <c r="QQ40" s="104"/>
      <c r="QR40" s="104"/>
      <c r="QS40" s="104"/>
      <c r="QT40" s="104"/>
      <c r="QU40" s="104"/>
      <c r="QV40" s="104"/>
      <c r="QW40" s="104"/>
      <c r="QX40" s="104"/>
      <c r="QY40" s="104"/>
      <c r="QZ40" s="104"/>
      <c r="RA40" s="104"/>
      <c r="RB40" s="104"/>
      <c r="RC40" s="104"/>
      <c r="RD40" s="104"/>
      <c r="RE40" s="104"/>
      <c r="RF40" s="104"/>
      <c r="RG40" s="104"/>
      <c r="RH40" s="104"/>
      <c r="RI40" s="104"/>
      <c r="RJ40" s="104"/>
      <c r="RK40" s="104"/>
      <c r="RL40" s="104"/>
      <c r="RM40" s="104"/>
      <c r="RN40" s="104"/>
      <c r="RO40" s="104"/>
      <c r="RP40" s="104"/>
      <c r="RQ40" s="104"/>
      <c r="RR40" s="104"/>
      <c r="RS40" s="104"/>
      <c r="RT40" s="104"/>
      <c r="RU40" s="104"/>
      <c r="RV40" s="104"/>
      <c r="RW40" s="104"/>
      <c r="RX40" s="104"/>
      <c r="RY40" s="104"/>
      <c r="RZ40" s="104"/>
      <c r="SA40" s="104"/>
      <c r="SB40" s="104"/>
      <c r="SC40" s="104"/>
      <c r="SD40" s="104"/>
      <c r="SE40" s="104"/>
      <c r="SF40" s="104"/>
      <c r="SG40" s="104"/>
      <c r="SH40" s="104"/>
      <c r="SI40" s="104"/>
      <c r="SJ40" s="104"/>
      <c r="SK40" s="104"/>
      <c r="SL40" s="104"/>
      <c r="SM40" s="104"/>
      <c r="SN40" s="104"/>
      <c r="SO40" s="104"/>
      <c r="SP40" s="104"/>
      <c r="SQ40" s="104"/>
      <c r="SR40" s="104"/>
      <c r="SS40" s="104"/>
      <c r="ST40" s="104"/>
      <c r="SU40" s="104"/>
      <c r="SV40" s="104"/>
      <c r="SW40" s="104"/>
      <c r="SX40" s="104"/>
      <c r="SY40" s="104"/>
      <c r="SZ40" s="104"/>
      <c r="TA40" s="104"/>
      <c r="TB40" s="104"/>
      <c r="TC40" s="104"/>
      <c r="TD40" s="104"/>
      <c r="TE40" s="104"/>
      <c r="TF40" s="104"/>
      <c r="TG40" s="104"/>
      <c r="TH40" s="104"/>
      <c r="TI40" s="104"/>
      <c r="TJ40" s="104"/>
      <c r="TK40" s="104"/>
      <c r="TL40" s="104"/>
      <c r="TM40" s="104"/>
      <c r="TN40" s="104"/>
      <c r="TO40" s="104"/>
      <c r="TP40" s="104"/>
      <c r="TQ40" s="104"/>
      <c r="TR40" s="104"/>
      <c r="TS40" s="104"/>
      <c r="TT40" s="104"/>
      <c r="TU40" s="104"/>
      <c r="TV40" s="104"/>
      <c r="TW40" s="104"/>
      <c r="TX40" s="104"/>
      <c r="TY40" s="104"/>
      <c r="TZ40" s="104"/>
      <c r="UA40" s="104"/>
      <c r="UB40" s="104"/>
      <c r="UC40" s="104"/>
      <c r="UD40" s="104"/>
      <c r="UE40" s="104"/>
      <c r="UF40" s="104"/>
      <c r="UG40" s="104"/>
      <c r="UH40" s="104"/>
      <c r="UI40" s="104"/>
      <c r="UJ40" s="104"/>
      <c r="UK40" s="104"/>
      <c r="UL40" s="104"/>
      <c r="UM40" s="104"/>
      <c r="UN40" s="104"/>
      <c r="UO40" s="104"/>
      <c r="UP40" s="104"/>
      <c r="UQ40" s="104"/>
      <c r="UR40" s="104"/>
      <c r="US40" s="104"/>
      <c r="UT40" s="104"/>
      <c r="UU40" s="104"/>
      <c r="UV40" s="104"/>
      <c r="UW40" s="104"/>
      <c r="UX40" s="104"/>
      <c r="UY40" s="104"/>
      <c r="UZ40" s="104"/>
      <c r="VA40" s="104"/>
      <c r="VB40" s="104"/>
      <c r="VC40" s="104"/>
      <c r="VD40" s="104"/>
      <c r="VE40" s="104"/>
      <c r="VF40" s="104"/>
      <c r="VG40" s="104"/>
      <c r="VH40" s="104"/>
      <c r="VI40" s="104"/>
      <c r="VJ40" s="104"/>
      <c r="VK40" s="104"/>
      <c r="VL40" s="104"/>
      <c r="VM40" s="104"/>
      <c r="VN40" s="104"/>
      <c r="VO40" s="104"/>
      <c r="VP40" s="104"/>
      <c r="VQ40" s="104"/>
      <c r="VR40" s="104"/>
      <c r="VS40" s="104"/>
      <c r="VT40" s="104"/>
      <c r="VU40" s="104"/>
      <c r="VV40" s="104"/>
      <c r="VW40" s="104"/>
      <c r="VX40" s="104"/>
      <c r="VY40" s="104"/>
      <c r="VZ40" s="104"/>
      <c r="WA40" s="104"/>
      <c r="WB40" s="104"/>
      <c r="WC40" s="104"/>
      <c r="WD40" s="104"/>
      <c r="WE40" s="104"/>
      <c r="WF40" s="104"/>
      <c r="WG40" s="104"/>
      <c r="WH40" s="104"/>
      <c r="WI40" s="104"/>
      <c r="WJ40" s="104"/>
      <c r="WK40" s="104"/>
      <c r="WL40" s="104"/>
      <c r="WM40" s="104"/>
      <c r="WN40" s="104"/>
      <c r="WO40" s="104"/>
      <c r="WP40" s="104"/>
      <c r="WQ40" s="104"/>
      <c r="WR40" s="104"/>
      <c r="WS40" s="104"/>
      <c r="WT40" s="104"/>
      <c r="WU40" s="104"/>
      <c r="WV40" s="104"/>
      <c r="WW40" s="104"/>
      <c r="WX40" s="104"/>
      <c r="WY40" s="104"/>
      <c r="WZ40" s="104"/>
      <c r="XA40" s="104"/>
      <c r="XB40" s="104"/>
      <c r="XC40" s="104"/>
      <c r="XD40" s="104"/>
      <c r="XE40" s="104"/>
      <c r="XF40" s="104"/>
      <c r="XG40" s="104"/>
      <c r="XH40" s="104"/>
      <c r="XI40" s="104"/>
      <c r="XJ40" s="104"/>
      <c r="XK40" s="104"/>
      <c r="XL40" s="104"/>
      <c r="XM40" s="104"/>
      <c r="XN40" s="104"/>
      <c r="XO40" s="104"/>
      <c r="XP40" s="104"/>
      <c r="XQ40" s="104"/>
      <c r="XR40" s="104"/>
      <c r="XS40" s="104"/>
      <c r="XT40" s="104"/>
      <c r="XU40" s="104"/>
      <c r="XV40" s="104"/>
      <c r="XW40" s="104"/>
      <c r="XX40" s="104"/>
      <c r="XY40" s="104"/>
      <c r="XZ40" s="104"/>
      <c r="YA40" s="104"/>
      <c r="YB40" s="104"/>
      <c r="YC40" s="104"/>
      <c r="YD40" s="104"/>
      <c r="YE40" s="104"/>
      <c r="YF40" s="104"/>
      <c r="YG40" s="104"/>
      <c r="YH40" s="104"/>
      <c r="YI40" s="104"/>
      <c r="YJ40" s="104"/>
      <c r="YK40" s="104"/>
      <c r="YL40" s="104"/>
      <c r="YM40" s="104"/>
      <c r="YN40" s="104"/>
      <c r="YO40" s="104"/>
      <c r="YP40" s="104"/>
      <c r="YQ40" s="104"/>
      <c r="YR40" s="104"/>
      <c r="YS40" s="104"/>
      <c r="YT40" s="104"/>
      <c r="YU40" s="104"/>
      <c r="YV40" s="104"/>
      <c r="YW40" s="104"/>
      <c r="YX40" s="104"/>
      <c r="YY40" s="104"/>
      <c r="YZ40" s="104"/>
      <c r="ZA40" s="104"/>
      <c r="ZB40" s="104"/>
      <c r="ZC40" s="104"/>
      <c r="ZD40" s="104"/>
      <c r="ZE40" s="104"/>
      <c r="ZF40" s="104"/>
      <c r="ZG40" s="104"/>
      <c r="ZH40" s="104"/>
      <c r="ZI40" s="104"/>
      <c r="ZJ40" s="104"/>
      <c r="ZK40" s="104"/>
      <c r="ZL40" s="104"/>
      <c r="ZM40" s="104"/>
      <c r="ZN40" s="104"/>
      <c r="ZO40" s="104"/>
      <c r="ZP40" s="104"/>
      <c r="ZQ40" s="104"/>
      <c r="ZR40" s="104"/>
      <c r="ZS40" s="104"/>
      <c r="ZT40" s="104"/>
      <c r="ZU40" s="104"/>
      <c r="ZV40" s="104"/>
      <c r="ZW40" s="104"/>
      <c r="ZX40" s="104"/>
      <c r="ZY40" s="104"/>
      <c r="ZZ40" s="104"/>
      <c r="AAA40" s="104"/>
      <c r="AAB40" s="104"/>
      <c r="AAC40" s="104"/>
      <c r="AAD40" s="104"/>
      <c r="AAE40" s="104"/>
      <c r="AAF40" s="104"/>
      <c r="AAG40" s="104"/>
      <c r="AAH40" s="104"/>
      <c r="AAI40" s="104"/>
      <c r="AAJ40" s="104"/>
      <c r="AAK40" s="104"/>
      <c r="AAL40" s="104"/>
      <c r="AAM40" s="104"/>
      <c r="AAN40" s="104"/>
      <c r="AAO40" s="104"/>
      <c r="AAP40" s="104"/>
      <c r="AAQ40" s="104"/>
      <c r="AAR40" s="104"/>
      <c r="AAS40" s="104"/>
      <c r="AAT40" s="104"/>
      <c r="AAU40" s="104"/>
      <c r="AAV40" s="104"/>
      <c r="AAW40" s="104"/>
      <c r="AAX40" s="104"/>
      <c r="AAY40" s="104"/>
      <c r="AAZ40" s="104"/>
      <c r="ABA40" s="104"/>
      <c r="ABB40" s="104"/>
      <c r="ABC40" s="104"/>
      <c r="ABD40" s="104"/>
      <c r="ABE40" s="104"/>
      <c r="ABF40" s="104"/>
      <c r="ABG40" s="104"/>
      <c r="ABH40" s="104"/>
      <c r="ABI40" s="104"/>
      <c r="ABJ40" s="104"/>
      <c r="ABK40" s="104"/>
      <c r="ABL40" s="104"/>
      <c r="ABM40" s="104"/>
      <c r="ABN40" s="104"/>
      <c r="ABO40" s="104"/>
      <c r="ABP40" s="104"/>
      <c r="ABQ40" s="104"/>
      <c r="ABR40" s="104"/>
      <c r="ABS40" s="104"/>
      <c r="ABT40" s="104"/>
      <c r="ABU40" s="104"/>
      <c r="ABV40" s="104"/>
      <c r="ABW40" s="104"/>
      <c r="ABX40" s="104"/>
      <c r="ABY40" s="104"/>
      <c r="ABZ40" s="104"/>
      <c r="ACA40" s="104"/>
      <c r="ACB40" s="104"/>
      <c r="ACC40" s="104"/>
      <c r="ACD40" s="104"/>
      <c r="ACE40" s="104"/>
      <c r="ACF40" s="104"/>
      <c r="ACG40" s="104"/>
      <c r="ACH40" s="104"/>
      <c r="ACI40" s="104"/>
      <c r="ACJ40" s="104"/>
      <c r="ACK40" s="104"/>
      <c r="ACL40" s="104"/>
      <c r="ACM40" s="104"/>
      <c r="ACN40" s="104"/>
      <c r="ACO40" s="104"/>
      <c r="ACP40" s="104"/>
      <c r="ACQ40" s="104"/>
      <c r="ACR40" s="104"/>
      <c r="ACS40" s="104"/>
      <c r="ACT40" s="104"/>
      <c r="ACU40" s="104"/>
      <c r="ACV40" s="104"/>
      <c r="ACW40" s="104"/>
      <c r="ACX40" s="104"/>
      <c r="ACY40" s="104"/>
      <c r="ACZ40" s="104"/>
      <c r="ADA40" s="104"/>
      <c r="ADB40" s="104"/>
      <c r="ADC40" s="104"/>
      <c r="ADD40" s="104"/>
      <c r="ADE40" s="104"/>
      <c r="ADF40" s="104"/>
      <c r="ADG40" s="104"/>
      <c r="ADH40" s="104"/>
      <c r="ADI40" s="104"/>
      <c r="ADJ40" s="104"/>
      <c r="ADK40" s="104"/>
      <c r="ADL40" s="104"/>
      <c r="ADM40" s="104"/>
      <c r="ADN40" s="104"/>
      <c r="ADO40" s="104"/>
      <c r="ADP40" s="104"/>
      <c r="ADQ40" s="104"/>
      <c r="ADR40" s="104"/>
      <c r="ADS40" s="104"/>
      <c r="ADT40" s="104"/>
      <c r="ADU40" s="104"/>
      <c r="ADV40" s="104"/>
      <c r="ADW40" s="104"/>
      <c r="ADX40" s="104"/>
      <c r="ADY40" s="104"/>
      <c r="ADZ40" s="104"/>
      <c r="AEA40" s="104"/>
      <c r="AEB40" s="104"/>
      <c r="AEC40" s="104"/>
      <c r="AED40" s="104"/>
      <c r="AEE40" s="104"/>
      <c r="AEF40" s="104"/>
      <c r="AEG40" s="104"/>
      <c r="AEH40" s="104"/>
      <c r="AEI40" s="104"/>
      <c r="AEJ40" s="104"/>
      <c r="AEK40" s="104"/>
      <c r="AEL40" s="104"/>
      <c r="AEM40" s="104"/>
      <c r="AEN40" s="104"/>
      <c r="AEO40" s="104"/>
      <c r="AEP40" s="104"/>
      <c r="AEQ40" s="104"/>
      <c r="AER40" s="104"/>
      <c r="AES40" s="104"/>
      <c r="AET40" s="104"/>
      <c r="AEU40" s="104"/>
      <c r="AEV40" s="104"/>
      <c r="AEW40" s="104"/>
      <c r="AEX40" s="104"/>
      <c r="AEY40" s="104"/>
      <c r="AEZ40" s="104"/>
      <c r="AFA40" s="104"/>
      <c r="AFB40" s="104"/>
      <c r="AFC40" s="104"/>
      <c r="AFD40" s="104"/>
      <c r="AFE40" s="104"/>
      <c r="AFF40" s="104"/>
      <c r="AFG40" s="104"/>
      <c r="AFH40" s="104"/>
      <c r="AFI40" s="104"/>
      <c r="AFJ40" s="104"/>
      <c r="AFK40" s="104"/>
      <c r="AFL40" s="104"/>
      <c r="AFM40" s="104"/>
      <c r="AFN40" s="104"/>
      <c r="AFO40" s="104"/>
      <c r="AFP40" s="104"/>
      <c r="AFQ40" s="104"/>
      <c r="AFR40" s="104"/>
      <c r="AFS40" s="104"/>
      <c r="AFT40" s="104"/>
      <c r="AFU40" s="104"/>
      <c r="AFV40" s="104"/>
      <c r="AFW40" s="104"/>
      <c r="AFX40" s="104"/>
      <c r="AFY40" s="104"/>
      <c r="AFZ40" s="104"/>
      <c r="AGA40" s="104"/>
      <c r="AGB40" s="104"/>
      <c r="AGC40" s="104"/>
      <c r="AGD40" s="104"/>
      <c r="AGE40" s="104"/>
      <c r="AGF40" s="104"/>
      <c r="AGG40" s="104"/>
      <c r="AGH40" s="104"/>
      <c r="AGI40" s="104"/>
      <c r="AGJ40" s="104"/>
      <c r="AGK40" s="104"/>
      <c r="AGL40" s="104"/>
      <c r="AGM40" s="104"/>
      <c r="AGN40" s="104"/>
      <c r="AGO40" s="104"/>
      <c r="AGP40" s="104"/>
      <c r="AGQ40" s="104"/>
      <c r="AGR40" s="104"/>
      <c r="AGS40" s="104"/>
      <c r="AGT40" s="104"/>
      <c r="AGU40" s="104"/>
      <c r="AGV40" s="104"/>
      <c r="AGW40" s="104"/>
      <c r="AGX40" s="104"/>
      <c r="AGY40" s="104"/>
      <c r="AGZ40" s="104"/>
      <c r="AHA40" s="104"/>
      <c r="AHB40" s="104"/>
      <c r="AHC40" s="104"/>
      <c r="AHD40" s="104"/>
      <c r="AHE40" s="104"/>
      <c r="AHF40" s="104"/>
      <c r="AHG40" s="104"/>
      <c r="AHH40" s="104"/>
      <c r="AHI40" s="104"/>
      <c r="AHJ40" s="104"/>
      <c r="AHK40" s="104"/>
      <c r="AHL40" s="104"/>
      <c r="AHM40" s="104"/>
      <c r="AHN40" s="104"/>
      <c r="AHO40" s="104"/>
      <c r="AHP40" s="104"/>
      <c r="AHQ40" s="104"/>
      <c r="AHR40" s="104"/>
      <c r="AHS40" s="104"/>
      <c r="AHT40" s="104"/>
      <c r="AHU40" s="104"/>
      <c r="AHV40" s="104"/>
      <c r="AHW40" s="104"/>
      <c r="AHX40" s="104"/>
      <c r="AHY40" s="104"/>
      <c r="AHZ40" s="104"/>
      <c r="AIA40" s="104"/>
      <c r="AIB40" s="104"/>
      <c r="AIC40" s="104"/>
      <c r="AID40" s="104"/>
      <c r="AIE40" s="104"/>
      <c r="AIF40" s="104"/>
      <c r="AIG40" s="104"/>
      <c r="AIH40" s="104"/>
      <c r="AII40" s="104"/>
      <c r="AIJ40" s="104"/>
      <c r="AIK40" s="104"/>
      <c r="AIL40" s="104"/>
      <c r="AIM40" s="104"/>
      <c r="AIN40" s="104"/>
      <c r="AIO40" s="104"/>
      <c r="AIP40" s="104"/>
      <c r="AIQ40" s="104"/>
      <c r="AIR40" s="104"/>
      <c r="AIS40" s="104"/>
      <c r="AIT40" s="104"/>
      <c r="AIU40" s="104"/>
      <c r="AIV40" s="104"/>
      <c r="AIW40" s="104"/>
      <c r="AIX40" s="104"/>
      <c r="AIY40" s="104"/>
      <c r="AIZ40" s="104"/>
      <c r="AJA40" s="104"/>
      <c r="AJB40" s="104"/>
      <c r="AJC40" s="104"/>
      <c r="AJD40" s="104"/>
      <c r="AJE40" s="104"/>
      <c r="AJF40" s="104"/>
      <c r="AJG40" s="104"/>
      <c r="AJH40" s="104"/>
      <c r="AJI40" s="104"/>
      <c r="AJJ40" s="104"/>
      <c r="AJK40" s="104"/>
      <c r="AJL40" s="104"/>
      <c r="AJM40" s="104"/>
      <c r="AJN40" s="104"/>
      <c r="AJO40" s="104"/>
      <c r="AJP40" s="104"/>
      <c r="AJQ40" s="104"/>
      <c r="AJR40" s="104"/>
      <c r="AJS40" s="104"/>
      <c r="AJT40" s="104"/>
      <c r="AJU40" s="104"/>
      <c r="AJV40" s="104"/>
      <c r="AJW40" s="104"/>
      <c r="AJX40" s="104"/>
      <c r="AJY40" s="104"/>
      <c r="AJZ40" s="104"/>
      <c r="AKA40" s="104"/>
      <c r="AKB40" s="104"/>
      <c r="AKC40" s="104"/>
      <c r="AKD40" s="104"/>
      <c r="AKE40" s="104"/>
      <c r="AKF40" s="104"/>
      <c r="AKG40" s="104"/>
      <c r="AKH40" s="104"/>
      <c r="AKI40" s="104"/>
      <c r="AKJ40" s="104"/>
      <c r="AKK40" s="104"/>
      <c r="AKL40" s="104"/>
      <c r="AKM40" s="104"/>
      <c r="AKN40" s="104"/>
      <c r="AKO40" s="104"/>
      <c r="AKP40" s="104"/>
      <c r="AKQ40" s="104"/>
      <c r="AKR40" s="104"/>
      <c r="AKS40" s="104"/>
      <c r="AKT40" s="104"/>
      <c r="AKU40" s="104"/>
      <c r="AKV40" s="104"/>
      <c r="AKW40" s="104"/>
      <c r="AKX40" s="104"/>
      <c r="AKY40" s="104"/>
      <c r="AKZ40" s="104"/>
      <c r="ALA40" s="104"/>
      <c r="ALB40" s="104"/>
      <c r="ALC40" s="104"/>
      <c r="ALD40" s="104"/>
      <c r="ALE40" s="104"/>
      <c r="ALF40" s="104"/>
      <c r="ALG40" s="104"/>
      <c r="ALH40" s="104"/>
      <c r="ALI40" s="104"/>
      <c r="ALJ40" s="104"/>
      <c r="ALK40" s="104"/>
      <c r="ALL40" s="104"/>
      <c r="ALM40" s="104"/>
      <c r="ALN40" s="104"/>
      <c r="ALO40" s="104"/>
      <c r="ALP40" s="104"/>
      <c r="ALQ40" s="104"/>
      <c r="ALR40" s="104"/>
      <c r="ALS40" s="104"/>
      <c r="ALT40" s="104"/>
      <c r="ALU40" s="104"/>
      <c r="ALV40" s="104"/>
      <c r="ALW40" s="104"/>
      <c r="ALX40" s="104"/>
      <c r="ALY40" s="104"/>
      <c r="ALZ40" s="104"/>
      <c r="AMA40" s="104"/>
      <c r="AMB40" s="104"/>
      <c r="AMC40" s="104"/>
      <c r="AMD40" s="104"/>
      <c r="AME40" s="104"/>
      <c r="AMF40" s="104"/>
      <c r="AMG40" s="104"/>
      <c r="AMH40" s="104"/>
      <c r="AMI40" s="104"/>
      <c r="AMJ40" s="104"/>
    </row>
    <row r="41" spans="1:1024" ht="8.25" customHeight="1" x14ac:dyDescent="0.2">
      <c r="A41" s="138"/>
      <c r="B41" s="139"/>
      <c r="C41" s="139"/>
      <c r="D41" s="139"/>
      <c r="E41" s="137"/>
      <c r="F41" s="124"/>
      <c r="G41" s="123"/>
      <c r="H41" s="121"/>
      <c r="I41" s="121"/>
      <c r="J41" s="121"/>
      <c r="K41" s="118"/>
      <c r="L41" s="118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4"/>
      <c r="SD41" s="104"/>
      <c r="SE41" s="104"/>
      <c r="SF41" s="104"/>
      <c r="SG41" s="104"/>
      <c r="SH41" s="104"/>
      <c r="SI41" s="104"/>
      <c r="SJ41" s="104"/>
      <c r="SK41" s="104"/>
      <c r="SL41" s="104"/>
      <c r="SM41" s="104"/>
      <c r="SN41" s="104"/>
      <c r="SO41" s="104"/>
      <c r="SP41" s="104"/>
      <c r="SQ41" s="104"/>
      <c r="SR41" s="104"/>
      <c r="SS41" s="104"/>
      <c r="ST41" s="104"/>
      <c r="SU41" s="104"/>
      <c r="SV41" s="104"/>
      <c r="SW41" s="104"/>
      <c r="SX41" s="104"/>
      <c r="SY41" s="104"/>
      <c r="SZ41" s="104"/>
      <c r="TA41" s="104"/>
      <c r="TB41" s="104"/>
      <c r="TC41" s="104"/>
      <c r="TD41" s="104"/>
      <c r="TE41" s="104"/>
      <c r="TF41" s="104"/>
      <c r="TG41" s="104"/>
      <c r="TH41" s="104"/>
      <c r="TI41" s="104"/>
      <c r="TJ41" s="104"/>
      <c r="TK41" s="104"/>
      <c r="TL41" s="104"/>
      <c r="TM41" s="104"/>
      <c r="TN41" s="104"/>
      <c r="TO41" s="104"/>
      <c r="TP41" s="104"/>
      <c r="TQ41" s="104"/>
      <c r="TR41" s="104"/>
      <c r="TS41" s="104"/>
      <c r="TT41" s="104"/>
      <c r="TU41" s="104"/>
      <c r="TV41" s="104"/>
      <c r="TW41" s="104"/>
      <c r="TX41" s="104"/>
      <c r="TY41" s="104"/>
      <c r="TZ41" s="104"/>
      <c r="UA41" s="104"/>
      <c r="UB41" s="104"/>
      <c r="UC41" s="104"/>
      <c r="UD41" s="104"/>
      <c r="UE41" s="104"/>
      <c r="UF41" s="104"/>
      <c r="UG41" s="104"/>
      <c r="UH41" s="104"/>
      <c r="UI41" s="104"/>
      <c r="UJ41" s="104"/>
      <c r="UK41" s="104"/>
      <c r="UL41" s="104"/>
      <c r="UM41" s="104"/>
      <c r="UN41" s="104"/>
      <c r="UO41" s="104"/>
      <c r="UP41" s="104"/>
      <c r="UQ41" s="104"/>
      <c r="UR41" s="104"/>
      <c r="US41" s="104"/>
      <c r="UT41" s="104"/>
      <c r="UU41" s="104"/>
      <c r="UV41" s="104"/>
      <c r="UW41" s="104"/>
      <c r="UX41" s="104"/>
      <c r="UY41" s="104"/>
      <c r="UZ41" s="104"/>
      <c r="VA41" s="104"/>
      <c r="VB41" s="104"/>
      <c r="VC41" s="104"/>
      <c r="VD41" s="104"/>
      <c r="VE41" s="104"/>
      <c r="VF41" s="104"/>
      <c r="VG41" s="104"/>
      <c r="VH41" s="104"/>
      <c r="VI41" s="104"/>
      <c r="VJ41" s="104"/>
      <c r="VK41" s="104"/>
      <c r="VL41" s="104"/>
      <c r="VM41" s="104"/>
      <c r="VN41" s="104"/>
      <c r="VO41" s="104"/>
      <c r="VP41" s="104"/>
      <c r="VQ41" s="104"/>
      <c r="VR41" s="104"/>
      <c r="VS41" s="104"/>
      <c r="VT41" s="104"/>
      <c r="VU41" s="104"/>
      <c r="VV41" s="104"/>
      <c r="VW41" s="104"/>
      <c r="VX41" s="104"/>
      <c r="VY41" s="104"/>
      <c r="VZ41" s="104"/>
      <c r="WA41" s="104"/>
      <c r="WB41" s="104"/>
      <c r="WC41" s="104"/>
      <c r="WD41" s="104"/>
      <c r="WE41" s="104"/>
      <c r="WF41" s="104"/>
      <c r="WG41" s="104"/>
      <c r="WH41" s="104"/>
      <c r="WI41" s="104"/>
      <c r="WJ41" s="104"/>
      <c r="WK41" s="104"/>
      <c r="WL41" s="104"/>
      <c r="WM41" s="104"/>
      <c r="WN41" s="104"/>
      <c r="WO41" s="104"/>
      <c r="WP41" s="104"/>
      <c r="WQ41" s="104"/>
      <c r="WR41" s="104"/>
      <c r="WS41" s="104"/>
      <c r="WT41" s="104"/>
      <c r="WU41" s="104"/>
      <c r="WV41" s="104"/>
      <c r="WW41" s="104"/>
      <c r="WX41" s="104"/>
      <c r="WY41" s="104"/>
      <c r="WZ41" s="104"/>
      <c r="XA41" s="104"/>
      <c r="XB41" s="104"/>
      <c r="XC41" s="104"/>
      <c r="XD41" s="104"/>
      <c r="XE41" s="104"/>
      <c r="XF41" s="104"/>
      <c r="XG41" s="104"/>
      <c r="XH41" s="104"/>
      <c r="XI41" s="104"/>
      <c r="XJ41" s="104"/>
      <c r="XK41" s="104"/>
      <c r="XL41" s="104"/>
      <c r="XM41" s="104"/>
      <c r="XN41" s="104"/>
      <c r="XO41" s="104"/>
      <c r="XP41" s="104"/>
      <c r="XQ41" s="104"/>
      <c r="XR41" s="104"/>
      <c r="XS41" s="104"/>
      <c r="XT41" s="104"/>
      <c r="XU41" s="104"/>
      <c r="XV41" s="104"/>
      <c r="XW41" s="104"/>
      <c r="XX41" s="104"/>
      <c r="XY41" s="104"/>
      <c r="XZ41" s="104"/>
      <c r="YA41" s="104"/>
      <c r="YB41" s="104"/>
      <c r="YC41" s="104"/>
      <c r="YD41" s="104"/>
      <c r="YE41" s="104"/>
      <c r="YF41" s="104"/>
      <c r="YG41" s="104"/>
      <c r="YH41" s="104"/>
      <c r="YI41" s="104"/>
      <c r="YJ41" s="104"/>
      <c r="YK41" s="104"/>
      <c r="YL41" s="104"/>
      <c r="YM41" s="104"/>
      <c r="YN41" s="104"/>
      <c r="YO41" s="104"/>
      <c r="YP41" s="104"/>
      <c r="YQ41" s="104"/>
      <c r="YR41" s="104"/>
      <c r="YS41" s="104"/>
      <c r="YT41" s="104"/>
      <c r="YU41" s="104"/>
      <c r="YV41" s="104"/>
      <c r="YW41" s="104"/>
      <c r="YX41" s="104"/>
      <c r="YY41" s="104"/>
      <c r="YZ41" s="104"/>
      <c r="ZA41" s="104"/>
      <c r="ZB41" s="104"/>
      <c r="ZC41" s="104"/>
      <c r="ZD41" s="104"/>
      <c r="ZE41" s="104"/>
      <c r="ZF41" s="104"/>
      <c r="ZG41" s="104"/>
      <c r="ZH41" s="104"/>
      <c r="ZI41" s="104"/>
      <c r="ZJ41" s="104"/>
      <c r="ZK41" s="104"/>
      <c r="ZL41" s="104"/>
      <c r="ZM41" s="104"/>
      <c r="ZN41" s="104"/>
      <c r="ZO41" s="104"/>
      <c r="ZP41" s="104"/>
      <c r="ZQ41" s="104"/>
      <c r="ZR41" s="104"/>
      <c r="ZS41" s="104"/>
      <c r="ZT41" s="104"/>
      <c r="ZU41" s="104"/>
      <c r="ZV41" s="104"/>
      <c r="ZW41" s="104"/>
      <c r="ZX41" s="104"/>
      <c r="ZY41" s="104"/>
      <c r="ZZ41" s="104"/>
      <c r="AAA41" s="104"/>
      <c r="AAB41" s="104"/>
      <c r="AAC41" s="104"/>
      <c r="AAD41" s="104"/>
      <c r="AAE41" s="104"/>
      <c r="AAF41" s="104"/>
      <c r="AAG41" s="104"/>
      <c r="AAH41" s="104"/>
      <c r="AAI41" s="104"/>
      <c r="AAJ41" s="104"/>
      <c r="AAK41" s="104"/>
      <c r="AAL41" s="104"/>
      <c r="AAM41" s="104"/>
      <c r="AAN41" s="104"/>
      <c r="AAO41" s="104"/>
      <c r="AAP41" s="104"/>
      <c r="AAQ41" s="104"/>
      <c r="AAR41" s="104"/>
      <c r="AAS41" s="104"/>
      <c r="AAT41" s="104"/>
      <c r="AAU41" s="104"/>
      <c r="AAV41" s="104"/>
      <c r="AAW41" s="104"/>
      <c r="AAX41" s="104"/>
      <c r="AAY41" s="104"/>
      <c r="AAZ41" s="104"/>
      <c r="ABA41" s="104"/>
      <c r="ABB41" s="104"/>
      <c r="ABC41" s="104"/>
      <c r="ABD41" s="104"/>
      <c r="ABE41" s="104"/>
      <c r="ABF41" s="104"/>
      <c r="ABG41" s="104"/>
      <c r="ABH41" s="104"/>
      <c r="ABI41" s="104"/>
      <c r="ABJ41" s="104"/>
      <c r="ABK41" s="104"/>
      <c r="ABL41" s="104"/>
      <c r="ABM41" s="104"/>
      <c r="ABN41" s="104"/>
      <c r="ABO41" s="104"/>
      <c r="ABP41" s="104"/>
      <c r="ABQ41" s="104"/>
      <c r="ABR41" s="104"/>
      <c r="ABS41" s="104"/>
      <c r="ABT41" s="104"/>
      <c r="ABU41" s="104"/>
      <c r="ABV41" s="104"/>
      <c r="ABW41" s="104"/>
      <c r="ABX41" s="104"/>
      <c r="ABY41" s="104"/>
      <c r="ABZ41" s="104"/>
      <c r="ACA41" s="104"/>
      <c r="ACB41" s="104"/>
      <c r="ACC41" s="104"/>
      <c r="ACD41" s="104"/>
      <c r="ACE41" s="104"/>
      <c r="ACF41" s="104"/>
      <c r="ACG41" s="104"/>
      <c r="ACH41" s="104"/>
      <c r="ACI41" s="104"/>
      <c r="ACJ41" s="104"/>
      <c r="ACK41" s="104"/>
      <c r="ACL41" s="104"/>
      <c r="ACM41" s="104"/>
      <c r="ACN41" s="104"/>
      <c r="ACO41" s="104"/>
      <c r="ACP41" s="104"/>
      <c r="ACQ41" s="104"/>
      <c r="ACR41" s="104"/>
      <c r="ACS41" s="104"/>
      <c r="ACT41" s="104"/>
      <c r="ACU41" s="104"/>
      <c r="ACV41" s="104"/>
      <c r="ACW41" s="104"/>
      <c r="ACX41" s="104"/>
      <c r="ACY41" s="104"/>
      <c r="ACZ41" s="104"/>
      <c r="ADA41" s="104"/>
      <c r="ADB41" s="104"/>
      <c r="ADC41" s="104"/>
      <c r="ADD41" s="104"/>
      <c r="ADE41" s="104"/>
      <c r="ADF41" s="104"/>
      <c r="ADG41" s="104"/>
      <c r="ADH41" s="104"/>
      <c r="ADI41" s="104"/>
      <c r="ADJ41" s="104"/>
      <c r="ADK41" s="104"/>
      <c r="ADL41" s="104"/>
      <c r="ADM41" s="104"/>
      <c r="ADN41" s="104"/>
      <c r="ADO41" s="104"/>
      <c r="ADP41" s="104"/>
      <c r="ADQ41" s="104"/>
      <c r="ADR41" s="104"/>
      <c r="ADS41" s="104"/>
      <c r="ADT41" s="104"/>
      <c r="ADU41" s="104"/>
      <c r="ADV41" s="104"/>
      <c r="ADW41" s="104"/>
      <c r="ADX41" s="104"/>
      <c r="ADY41" s="104"/>
      <c r="ADZ41" s="104"/>
      <c r="AEA41" s="104"/>
      <c r="AEB41" s="104"/>
      <c r="AEC41" s="104"/>
      <c r="AED41" s="104"/>
      <c r="AEE41" s="104"/>
      <c r="AEF41" s="104"/>
      <c r="AEG41" s="104"/>
      <c r="AEH41" s="104"/>
      <c r="AEI41" s="104"/>
      <c r="AEJ41" s="104"/>
      <c r="AEK41" s="104"/>
      <c r="AEL41" s="104"/>
      <c r="AEM41" s="104"/>
      <c r="AEN41" s="104"/>
      <c r="AEO41" s="104"/>
      <c r="AEP41" s="104"/>
      <c r="AEQ41" s="104"/>
      <c r="AER41" s="104"/>
      <c r="AES41" s="104"/>
      <c r="AET41" s="104"/>
      <c r="AEU41" s="104"/>
      <c r="AEV41" s="104"/>
      <c r="AEW41" s="104"/>
      <c r="AEX41" s="104"/>
      <c r="AEY41" s="104"/>
      <c r="AEZ41" s="104"/>
      <c r="AFA41" s="104"/>
      <c r="AFB41" s="104"/>
      <c r="AFC41" s="104"/>
      <c r="AFD41" s="104"/>
      <c r="AFE41" s="104"/>
      <c r="AFF41" s="104"/>
      <c r="AFG41" s="104"/>
      <c r="AFH41" s="104"/>
      <c r="AFI41" s="104"/>
      <c r="AFJ41" s="104"/>
      <c r="AFK41" s="104"/>
      <c r="AFL41" s="104"/>
      <c r="AFM41" s="104"/>
      <c r="AFN41" s="104"/>
      <c r="AFO41" s="104"/>
      <c r="AFP41" s="104"/>
      <c r="AFQ41" s="104"/>
      <c r="AFR41" s="104"/>
      <c r="AFS41" s="104"/>
      <c r="AFT41" s="104"/>
      <c r="AFU41" s="104"/>
      <c r="AFV41" s="104"/>
      <c r="AFW41" s="104"/>
      <c r="AFX41" s="104"/>
      <c r="AFY41" s="104"/>
      <c r="AFZ41" s="104"/>
      <c r="AGA41" s="104"/>
      <c r="AGB41" s="104"/>
      <c r="AGC41" s="104"/>
      <c r="AGD41" s="104"/>
      <c r="AGE41" s="104"/>
      <c r="AGF41" s="104"/>
      <c r="AGG41" s="104"/>
      <c r="AGH41" s="104"/>
      <c r="AGI41" s="104"/>
      <c r="AGJ41" s="104"/>
      <c r="AGK41" s="104"/>
      <c r="AGL41" s="104"/>
      <c r="AGM41" s="104"/>
      <c r="AGN41" s="104"/>
      <c r="AGO41" s="104"/>
      <c r="AGP41" s="104"/>
      <c r="AGQ41" s="104"/>
      <c r="AGR41" s="104"/>
      <c r="AGS41" s="104"/>
      <c r="AGT41" s="104"/>
      <c r="AGU41" s="104"/>
      <c r="AGV41" s="104"/>
      <c r="AGW41" s="104"/>
      <c r="AGX41" s="104"/>
      <c r="AGY41" s="104"/>
      <c r="AGZ41" s="104"/>
      <c r="AHA41" s="104"/>
      <c r="AHB41" s="104"/>
      <c r="AHC41" s="104"/>
      <c r="AHD41" s="104"/>
      <c r="AHE41" s="104"/>
      <c r="AHF41" s="104"/>
      <c r="AHG41" s="104"/>
      <c r="AHH41" s="104"/>
      <c r="AHI41" s="104"/>
      <c r="AHJ41" s="104"/>
      <c r="AHK41" s="104"/>
      <c r="AHL41" s="104"/>
      <c r="AHM41" s="104"/>
      <c r="AHN41" s="104"/>
      <c r="AHO41" s="104"/>
      <c r="AHP41" s="104"/>
      <c r="AHQ41" s="104"/>
      <c r="AHR41" s="104"/>
      <c r="AHS41" s="104"/>
      <c r="AHT41" s="104"/>
      <c r="AHU41" s="104"/>
      <c r="AHV41" s="104"/>
      <c r="AHW41" s="104"/>
      <c r="AHX41" s="104"/>
      <c r="AHY41" s="104"/>
      <c r="AHZ41" s="104"/>
      <c r="AIA41" s="104"/>
      <c r="AIB41" s="104"/>
      <c r="AIC41" s="104"/>
      <c r="AID41" s="104"/>
      <c r="AIE41" s="104"/>
      <c r="AIF41" s="104"/>
      <c r="AIG41" s="104"/>
      <c r="AIH41" s="104"/>
      <c r="AII41" s="104"/>
      <c r="AIJ41" s="104"/>
      <c r="AIK41" s="104"/>
      <c r="AIL41" s="104"/>
      <c r="AIM41" s="104"/>
      <c r="AIN41" s="104"/>
      <c r="AIO41" s="104"/>
      <c r="AIP41" s="104"/>
      <c r="AIQ41" s="104"/>
      <c r="AIR41" s="104"/>
      <c r="AIS41" s="104"/>
      <c r="AIT41" s="104"/>
      <c r="AIU41" s="104"/>
      <c r="AIV41" s="104"/>
      <c r="AIW41" s="104"/>
      <c r="AIX41" s="104"/>
      <c r="AIY41" s="104"/>
      <c r="AIZ41" s="104"/>
      <c r="AJA41" s="104"/>
      <c r="AJB41" s="104"/>
      <c r="AJC41" s="104"/>
      <c r="AJD41" s="104"/>
      <c r="AJE41" s="104"/>
      <c r="AJF41" s="104"/>
      <c r="AJG41" s="104"/>
      <c r="AJH41" s="104"/>
      <c r="AJI41" s="104"/>
      <c r="AJJ41" s="104"/>
      <c r="AJK41" s="104"/>
      <c r="AJL41" s="104"/>
      <c r="AJM41" s="104"/>
      <c r="AJN41" s="104"/>
      <c r="AJO41" s="104"/>
      <c r="AJP41" s="104"/>
      <c r="AJQ41" s="104"/>
      <c r="AJR41" s="104"/>
      <c r="AJS41" s="104"/>
      <c r="AJT41" s="104"/>
      <c r="AJU41" s="104"/>
      <c r="AJV41" s="104"/>
      <c r="AJW41" s="104"/>
      <c r="AJX41" s="104"/>
      <c r="AJY41" s="104"/>
      <c r="AJZ41" s="104"/>
      <c r="AKA41" s="104"/>
      <c r="AKB41" s="104"/>
      <c r="AKC41" s="104"/>
      <c r="AKD41" s="104"/>
      <c r="AKE41" s="104"/>
      <c r="AKF41" s="104"/>
      <c r="AKG41" s="104"/>
      <c r="AKH41" s="104"/>
      <c r="AKI41" s="104"/>
      <c r="AKJ41" s="104"/>
      <c r="AKK41" s="104"/>
      <c r="AKL41" s="104"/>
      <c r="AKM41" s="104"/>
      <c r="AKN41" s="104"/>
      <c r="AKO41" s="104"/>
      <c r="AKP41" s="104"/>
      <c r="AKQ41" s="104"/>
      <c r="AKR41" s="104"/>
      <c r="AKS41" s="104"/>
      <c r="AKT41" s="104"/>
      <c r="AKU41" s="104"/>
      <c r="AKV41" s="104"/>
      <c r="AKW41" s="104"/>
      <c r="AKX41" s="104"/>
      <c r="AKY41" s="104"/>
      <c r="AKZ41" s="104"/>
      <c r="ALA41" s="104"/>
      <c r="ALB41" s="104"/>
      <c r="ALC41" s="104"/>
      <c r="ALD41" s="104"/>
      <c r="ALE41" s="104"/>
      <c r="ALF41" s="104"/>
      <c r="ALG41" s="104"/>
      <c r="ALH41" s="104"/>
      <c r="ALI41" s="104"/>
      <c r="ALJ41" s="104"/>
      <c r="ALK41" s="104"/>
      <c r="ALL41" s="104"/>
      <c r="ALM41" s="104"/>
      <c r="ALN41" s="104"/>
      <c r="ALO41" s="104"/>
      <c r="ALP41" s="104"/>
      <c r="ALQ41" s="104"/>
      <c r="ALR41" s="104"/>
      <c r="ALS41" s="104"/>
      <c r="ALT41" s="104"/>
      <c r="ALU41" s="104"/>
      <c r="ALV41" s="104"/>
      <c r="ALW41" s="104"/>
      <c r="ALX41" s="104"/>
      <c r="ALY41" s="104"/>
      <c r="ALZ41" s="104"/>
      <c r="AMA41" s="104"/>
      <c r="AMB41" s="104"/>
      <c r="AMC41" s="104"/>
      <c r="AMD41" s="104"/>
      <c r="AME41" s="104"/>
      <c r="AMF41" s="104"/>
      <c r="AMG41" s="104"/>
      <c r="AMH41" s="104"/>
      <c r="AMI41" s="104"/>
      <c r="AMJ41" s="104"/>
    </row>
    <row r="42" spans="1:1024" ht="15" customHeight="1" x14ac:dyDescent="0.2">
      <c r="A42" s="195" t="s">
        <v>39</v>
      </c>
      <c r="B42" s="195"/>
      <c r="C42" s="195"/>
      <c r="D42" s="195"/>
      <c r="E42" s="140">
        <f>SUM(E31:E40)</f>
        <v>557500</v>
      </c>
      <c r="F42" s="140">
        <f>SUM(F31:F40)</f>
        <v>571000</v>
      </c>
      <c r="G42" s="202" t="s">
        <v>40</v>
      </c>
      <c r="H42" s="202"/>
      <c r="I42" s="202"/>
      <c r="J42" s="202"/>
      <c r="K42" s="130">
        <f>SUM(K31:K40)</f>
        <v>557500</v>
      </c>
      <c r="L42" s="130">
        <f>SUM(L31:L38)</f>
        <v>571000</v>
      </c>
      <c r="M42" s="141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4"/>
      <c r="SD42" s="104"/>
      <c r="SE42" s="104"/>
      <c r="SF42" s="104"/>
      <c r="SG42" s="104"/>
      <c r="SH42" s="104"/>
      <c r="SI42" s="104"/>
      <c r="SJ42" s="104"/>
      <c r="SK42" s="104"/>
      <c r="SL42" s="104"/>
      <c r="SM42" s="104"/>
      <c r="SN42" s="104"/>
      <c r="SO42" s="104"/>
      <c r="SP42" s="104"/>
      <c r="SQ42" s="104"/>
      <c r="SR42" s="104"/>
      <c r="SS42" s="104"/>
      <c r="ST42" s="104"/>
      <c r="SU42" s="104"/>
      <c r="SV42" s="104"/>
      <c r="SW42" s="104"/>
      <c r="SX42" s="104"/>
      <c r="SY42" s="104"/>
      <c r="SZ42" s="104"/>
      <c r="TA42" s="104"/>
      <c r="TB42" s="104"/>
      <c r="TC42" s="104"/>
      <c r="TD42" s="104"/>
      <c r="TE42" s="104"/>
      <c r="TF42" s="104"/>
      <c r="TG42" s="104"/>
      <c r="TH42" s="104"/>
      <c r="TI42" s="104"/>
      <c r="TJ42" s="104"/>
      <c r="TK42" s="104"/>
      <c r="TL42" s="104"/>
      <c r="TM42" s="104"/>
      <c r="TN42" s="104"/>
      <c r="TO42" s="104"/>
      <c r="TP42" s="104"/>
      <c r="TQ42" s="104"/>
      <c r="TR42" s="104"/>
      <c r="TS42" s="104"/>
      <c r="TT42" s="104"/>
      <c r="TU42" s="104"/>
      <c r="TV42" s="104"/>
      <c r="TW42" s="104"/>
      <c r="TX42" s="104"/>
      <c r="TY42" s="104"/>
      <c r="TZ42" s="104"/>
      <c r="UA42" s="104"/>
      <c r="UB42" s="104"/>
      <c r="UC42" s="104"/>
      <c r="UD42" s="104"/>
      <c r="UE42" s="104"/>
      <c r="UF42" s="104"/>
      <c r="UG42" s="104"/>
      <c r="UH42" s="104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  <c r="UU42" s="104"/>
      <c r="UV42" s="104"/>
      <c r="UW42" s="104"/>
      <c r="UX42" s="104"/>
      <c r="UY42" s="104"/>
      <c r="UZ42" s="104"/>
      <c r="VA42" s="104"/>
      <c r="VB42" s="104"/>
      <c r="VC42" s="104"/>
      <c r="VD42" s="104"/>
      <c r="VE42" s="104"/>
      <c r="VF42" s="104"/>
      <c r="VG42" s="104"/>
      <c r="VH42" s="104"/>
      <c r="VI42" s="104"/>
      <c r="VJ42" s="104"/>
      <c r="VK42" s="104"/>
      <c r="VL42" s="104"/>
      <c r="VM42" s="104"/>
      <c r="VN42" s="104"/>
      <c r="VO42" s="104"/>
      <c r="VP42" s="104"/>
      <c r="VQ42" s="104"/>
      <c r="VR42" s="104"/>
      <c r="VS42" s="104"/>
      <c r="VT42" s="104"/>
      <c r="VU42" s="104"/>
      <c r="VV42" s="104"/>
      <c r="VW42" s="104"/>
      <c r="VX42" s="104"/>
      <c r="VY42" s="104"/>
      <c r="VZ42" s="104"/>
      <c r="WA42" s="104"/>
      <c r="WB42" s="104"/>
      <c r="WC42" s="104"/>
      <c r="WD42" s="104"/>
      <c r="WE42" s="104"/>
      <c r="WF42" s="104"/>
      <c r="WG42" s="104"/>
      <c r="WH42" s="104"/>
      <c r="WI42" s="104"/>
      <c r="WJ42" s="104"/>
      <c r="WK42" s="104"/>
      <c r="WL42" s="104"/>
      <c r="WM42" s="104"/>
      <c r="WN42" s="104"/>
      <c r="WO42" s="104"/>
      <c r="WP42" s="104"/>
      <c r="WQ42" s="104"/>
      <c r="WR42" s="104"/>
      <c r="WS42" s="104"/>
      <c r="WT42" s="104"/>
      <c r="WU42" s="104"/>
      <c r="WV42" s="104"/>
      <c r="WW42" s="104"/>
      <c r="WX42" s="104"/>
      <c r="WY42" s="104"/>
      <c r="WZ42" s="104"/>
      <c r="XA42" s="104"/>
      <c r="XB42" s="104"/>
      <c r="XC42" s="104"/>
      <c r="XD42" s="104"/>
      <c r="XE42" s="104"/>
      <c r="XF42" s="104"/>
      <c r="XG42" s="104"/>
      <c r="XH42" s="104"/>
      <c r="XI42" s="104"/>
      <c r="XJ42" s="104"/>
      <c r="XK42" s="104"/>
      <c r="XL42" s="104"/>
      <c r="XM42" s="104"/>
      <c r="XN42" s="104"/>
      <c r="XO42" s="104"/>
      <c r="XP42" s="104"/>
      <c r="XQ42" s="104"/>
      <c r="XR42" s="104"/>
      <c r="XS42" s="104"/>
      <c r="XT42" s="104"/>
      <c r="XU42" s="104"/>
      <c r="XV42" s="104"/>
      <c r="XW42" s="104"/>
      <c r="XX42" s="104"/>
      <c r="XY42" s="104"/>
      <c r="XZ42" s="104"/>
      <c r="YA42" s="104"/>
      <c r="YB42" s="104"/>
      <c r="YC42" s="104"/>
      <c r="YD42" s="104"/>
      <c r="YE42" s="104"/>
      <c r="YF42" s="104"/>
      <c r="YG42" s="104"/>
      <c r="YH42" s="104"/>
      <c r="YI42" s="104"/>
      <c r="YJ42" s="104"/>
      <c r="YK42" s="104"/>
      <c r="YL42" s="104"/>
      <c r="YM42" s="104"/>
      <c r="YN42" s="104"/>
      <c r="YO42" s="104"/>
      <c r="YP42" s="104"/>
      <c r="YQ42" s="104"/>
      <c r="YR42" s="104"/>
      <c r="YS42" s="104"/>
      <c r="YT42" s="104"/>
      <c r="YU42" s="104"/>
      <c r="YV42" s="104"/>
      <c r="YW42" s="104"/>
      <c r="YX42" s="104"/>
      <c r="YY42" s="104"/>
      <c r="YZ42" s="104"/>
      <c r="ZA42" s="104"/>
      <c r="ZB42" s="104"/>
      <c r="ZC42" s="104"/>
      <c r="ZD42" s="104"/>
      <c r="ZE42" s="104"/>
      <c r="ZF42" s="104"/>
      <c r="ZG42" s="104"/>
      <c r="ZH42" s="104"/>
      <c r="ZI42" s="104"/>
      <c r="ZJ42" s="104"/>
      <c r="ZK42" s="104"/>
      <c r="ZL42" s="104"/>
      <c r="ZM42" s="104"/>
      <c r="ZN42" s="104"/>
      <c r="ZO42" s="104"/>
      <c r="ZP42" s="104"/>
      <c r="ZQ42" s="104"/>
      <c r="ZR42" s="104"/>
      <c r="ZS42" s="104"/>
      <c r="ZT42" s="104"/>
      <c r="ZU42" s="104"/>
      <c r="ZV42" s="104"/>
      <c r="ZW42" s="104"/>
      <c r="ZX42" s="104"/>
      <c r="ZY42" s="104"/>
      <c r="ZZ42" s="104"/>
      <c r="AAA42" s="104"/>
      <c r="AAB42" s="104"/>
      <c r="AAC42" s="104"/>
      <c r="AAD42" s="104"/>
      <c r="AAE42" s="104"/>
      <c r="AAF42" s="104"/>
      <c r="AAG42" s="104"/>
      <c r="AAH42" s="104"/>
      <c r="AAI42" s="104"/>
      <c r="AAJ42" s="104"/>
      <c r="AAK42" s="104"/>
      <c r="AAL42" s="104"/>
      <c r="AAM42" s="104"/>
      <c r="AAN42" s="104"/>
      <c r="AAO42" s="104"/>
      <c r="AAP42" s="104"/>
      <c r="AAQ42" s="104"/>
      <c r="AAR42" s="104"/>
      <c r="AAS42" s="104"/>
      <c r="AAT42" s="104"/>
      <c r="AAU42" s="104"/>
      <c r="AAV42" s="104"/>
      <c r="AAW42" s="104"/>
      <c r="AAX42" s="104"/>
      <c r="AAY42" s="104"/>
      <c r="AAZ42" s="104"/>
      <c r="ABA42" s="104"/>
      <c r="ABB42" s="104"/>
      <c r="ABC42" s="104"/>
      <c r="ABD42" s="104"/>
      <c r="ABE42" s="104"/>
      <c r="ABF42" s="104"/>
      <c r="ABG42" s="104"/>
      <c r="ABH42" s="104"/>
      <c r="ABI42" s="104"/>
      <c r="ABJ42" s="104"/>
      <c r="ABK42" s="104"/>
      <c r="ABL42" s="104"/>
      <c r="ABM42" s="104"/>
      <c r="ABN42" s="104"/>
      <c r="ABO42" s="104"/>
      <c r="ABP42" s="104"/>
      <c r="ABQ42" s="104"/>
      <c r="ABR42" s="104"/>
      <c r="ABS42" s="104"/>
      <c r="ABT42" s="104"/>
      <c r="ABU42" s="104"/>
      <c r="ABV42" s="104"/>
      <c r="ABW42" s="104"/>
      <c r="ABX42" s="104"/>
      <c r="ABY42" s="104"/>
      <c r="ABZ42" s="104"/>
      <c r="ACA42" s="104"/>
      <c r="ACB42" s="104"/>
      <c r="ACC42" s="104"/>
      <c r="ACD42" s="104"/>
      <c r="ACE42" s="104"/>
      <c r="ACF42" s="104"/>
      <c r="ACG42" s="104"/>
      <c r="ACH42" s="104"/>
      <c r="ACI42" s="104"/>
      <c r="ACJ42" s="104"/>
      <c r="ACK42" s="104"/>
      <c r="ACL42" s="104"/>
      <c r="ACM42" s="104"/>
      <c r="ACN42" s="104"/>
      <c r="ACO42" s="104"/>
      <c r="ACP42" s="104"/>
      <c r="ACQ42" s="104"/>
      <c r="ACR42" s="104"/>
      <c r="ACS42" s="104"/>
      <c r="ACT42" s="104"/>
      <c r="ACU42" s="104"/>
      <c r="ACV42" s="104"/>
      <c r="ACW42" s="104"/>
      <c r="ACX42" s="104"/>
      <c r="ACY42" s="104"/>
      <c r="ACZ42" s="104"/>
      <c r="ADA42" s="104"/>
      <c r="ADB42" s="104"/>
      <c r="ADC42" s="104"/>
      <c r="ADD42" s="104"/>
      <c r="ADE42" s="104"/>
      <c r="ADF42" s="104"/>
      <c r="ADG42" s="104"/>
      <c r="ADH42" s="104"/>
      <c r="ADI42" s="104"/>
      <c r="ADJ42" s="104"/>
      <c r="ADK42" s="104"/>
      <c r="ADL42" s="104"/>
      <c r="ADM42" s="104"/>
      <c r="ADN42" s="104"/>
      <c r="ADO42" s="104"/>
      <c r="ADP42" s="104"/>
      <c r="ADQ42" s="104"/>
      <c r="ADR42" s="104"/>
      <c r="ADS42" s="104"/>
      <c r="ADT42" s="104"/>
      <c r="ADU42" s="104"/>
      <c r="ADV42" s="104"/>
      <c r="ADW42" s="104"/>
      <c r="ADX42" s="104"/>
      <c r="ADY42" s="104"/>
      <c r="ADZ42" s="104"/>
      <c r="AEA42" s="104"/>
      <c r="AEB42" s="104"/>
      <c r="AEC42" s="104"/>
      <c r="AED42" s="104"/>
      <c r="AEE42" s="104"/>
      <c r="AEF42" s="104"/>
      <c r="AEG42" s="104"/>
      <c r="AEH42" s="104"/>
      <c r="AEI42" s="104"/>
      <c r="AEJ42" s="104"/>
      <c r="AEK42" s="104"/>
      <c r="AEL42" s="104"/>
      <c r="AEM42" s="104"/>
      <c r="AEN42" s="104"/>
      <c r="AEO42" s="104"/>
      <c r="AEP42" s="104"/>
      <c r="AEQ42" s="104"/>
      <c r="AER42" s="104"/>
      <c r="AES42" s="104"/>
      <c r="AET42" s="104"/>
      <c r="AEU42" s="104"/>
      <c r="AEV42" s="104"/>
      <c r="AEW42" s="104"/>
      <c r="AEX42" s="104"/>
      <c r="AEY42" s="104"/>
      <c r="AEZ42" s="104"/>
      <c r="AFA42" s="104"/>
      <c r="AFB42" s="104"/>
      <c r="AFC42" s="104"/>
      <c r="AFD42" s="104"/>
      <c r="AFE42" s="104"/>
      <c r="AFF42" s="104"/>
      <c r="AFG42" s="104"/>
      <c r="AFH42" s="104"/>
      <c r="AFI42" s="104"/>
      <c r="AFJ42" s="104"/>
      <c r="AFK42" s="104"/>
      <c r="AFL42" s="104"/>
      <c r="AFM42" s="104"/>
      <c r="AFN42" s="104"/>
      <c r="AFO42" s="104"/>
      <c r="AFP42" s="104"/>
      <c r="AFQ42" s="104"/>
      <c r="AFR42" s="104"/>
      <c r="AFS42" s="104"/>
      <c r="AFT42" s="104"/>
      <c r="AFU42" s="104"/>
      <c r="AFV42" s="104"/>
      <c r="AFW42" s="104"/>
      <c r="AFX42" s="104"/>
      <c r="AFY42" s="104"/>
      <c r="AFZ42" s="104"/>
      <c r="AGA42" s="104"/>
      <c r="AGB42" s="104"/>
      <c r="AGC42" s="104"/>
      <c r="AGD42" s="104"/>
      <c r="AGE42" s="104"/>
      <c r="AGF42" s="104"/>
      <c r="AGG42" s="104"/>
      <c r="AGH42" s="104"/>
      <c r="AGI42" s="104"/>
      <c r="AGJ42" s="104"/>
      <c r="AGK42" s="104"/>
      <c r="AGL42" s="104"/>
      <c r="AGM42" s="104"/>
      <c r="AGN42" s="104"/>
      <c r="AGO42" s="104"/>
      <c r="AGP42" s="104"/>
      <c r="AGQ42" s="104"/>
      <c r="AGR42" s="104"/>
      <c r="AGS42" s="104"/>
      <c r="AGT42" s="104"/>
      <c r="AGU42" s="104"/>
      <c r="AGV42" s="104"/>
      <c r="AGW42" s="104"/>
      <c r="AGX42" s="104"/>
      <c r="AGY42" s="104"/>
      <c r="AGZ42" s="104"/>
      <c r="AHA42" s="104"/>
      <c r="AHB42" s="104"/>
      <c r="AHC42" s="104"/>
      <c r="AHD42" s="104"/>
      <c r="AHE42" s="104"/>
      <c r="AHF42" s="104"/>
      <c r="AHG42" s="104"/>
      <c r="AHH42" s="104"/>
      <c r="AHI42" s="104"/>
      <c r="AHJ42" s="104"/>
      <c r="AHK42" s="104"/>
      <c r="AHL42" s="104"/>
      <c r="AHM42" s="104"/>
      <c r="AHN42" s="104"/>
      <c r="AHO42" s="104"/>
      <c r="AHP42" s="104"/>
      <c r="AHQ42" s="104"/>
      <c r="AHR42" s="104"/>
      <c r="AHS42" s="104"/>
      <c r="AHT42" s="104"/>
      <c r="AHU42" s="104"/>
      <c r="AHV42" s="104"/>
      <c r="AHW42" s="104"/>
      <c r="AHX42" s="104"/>
      <c r="AHY42" s="104"/>
      <c r="AHZ42" s="104"/>
      <c r="AIA42" s="104"/>
      <c r="AIB42" s="104"/>
      <c r="AIC42" s="104"/>
      <c r="AID42" s="104"/>
      <c r="AIE42" s="104"/>
      <c r="AIF42" s="104"/>
      <c r="AIG42" s="104"/>
      <c r="AIH42" s="104"/>
      <c r="AII42" s="104"/>
      <c r="AIJ42" s="104"/>
      <c r="AIK42" s="104"/>
      <c r="AIL42" s="104"/>
      <c r="AIM42" s="104"/>
      <c r="AIN42" s="104"/>
      <c r="AIO42" s="104"/>
      <c r="AIP42" s="104"/>
      <c r="AIQ42" s="104"/>
      <c r="AIR42" s="104"/>
      <c r="AIS42" s="104"/>
      <c r="AIT42" s="104"/>
      <c r="AIU42" s="104"/>
      <c r="AIV42" s="104"/>
      <c r="AIW42" s="104"/>
      <c r="AIX42" s="104"/>
      <c r="AIY42" s="104"/>
      <c r="AIZ42" s="104"/>
      <c r="AJA42" s="104"/>
      <c r="AJB42" s="104"/>
      <c r="AJC42" s="104"/>
      <c r="AJD42" s="104"/>
      <c r="AJE42" s="104"/>
      <c r="AJF42" s="104"/>
      <c r="AJG42" s="104"/>
      <c r="AJH42" s="104"/>
      <c r="AJI42" s="104"/>
      <c r="AJJ42" s="104"/>
      <c r="AJK42" s="104"/>
      <c r="AJL42" s="104"/>
      <c r="AJM42" s="104"/>
      <c r="AJN42" s="104"/>
      <c r="AJO42" s="104"/>
      <c r="AJP42" s="104"/>
      <c r="AJQ42" s="104"/>
      <c r="AJR42" s="104"/>
      <c r="AJS42" s="104"/>
      <c r="AJT42" s="104"/>
      <c r="AJU42" s="104"/>
      <c r="AJV42" s="104"/>
      <c r="AJW42" s="104"/>
      <c r="AJX42" s="104"/>
      <c r="AJY42" s="104"/>
      <c r="AJZ42" s="104"/>
      <c r="AKA42" s="104"/>
      <c r="AKB42" s="104"/>
      <c r="AKC42" s="104"/>
      <c r="AKD42" s="104"/>
      <c r="AKE42" s="104"/>
      <c r="AKF42" s="104"/>
      <c r="AKG42" s="104"/>
      <c r="AKH42" s="104"/>
      <c r="AKI42" s="104"/>
      <c r="AKJ42" s="104"/>
      <c r="AKK42" s="104"/>
      <c r="AKL42" s="104"/>
      <c r="AKM42" s="104"/>
      <c r="AKN42" s="104"/>
      <c r="AKO42" s="104"/>
      <c r="AKP42" s="104"/>
      <c r="AKQ42" s="104"/>
      <c r="AKR42" s="104"/>
      <c r="AKS42" s="104"/>
      <c r="AKT42" s="104"/>
      <c r="AKU42" s="104"/>
      <c r="AKV42" s="104"/>
      <c r="AKW42" s="104"/>
      <c r="AKX42" s="104"/>
      <c r="AKY42" s="104"/>
      <c r="AKZ42" s="104"/>
      <c r="ALA42" s="104"/>
      <c r="ALB42" s="104"/>
      <c r="ALC42" s="104"/>
      <c r="ALD42" s="104"/>
      <c r="ALE42" s="104"/>
      <c r="ALF42" s="104"/>
      <c r="ALG42" s="104"/>
      <c r="ALH42" s="104"/>
      <c r="ALI42" s="104"/>
      <c r="ALJ42" s="104"/>
      <c r="ALK42" s="104"/>
      <c r="ALL42" s="104"/>
      <c r="ALM42" s="104"/>
      <c r="ALN42" s="104"/>
      <c r="ALO42" s="104"/>
      <c r="ALP42" s="104"/>
      <c r="ALQ42" s="104"/>
      <c r="ALR42" s="104"/>
      <c r="ALS42" s="104"/>
      <c r="ALT42" s="104"/>
      <c r="ALU42" s="104"/>
      <c r="ALV42" s="104"/>
      <c r="ALW42" s="104"/>
      <c r="ALX42" s="104"/>
      <c r="ALY42" s="104"/>
      <c r="ALZ42" s="104"/>
      <c r="AMA42" s="104"/>
      <c r="AMB42" s="104"/>
      <c r="AMC42" s="104"/>
      <c r="AMD42" s="104"/>
      <c r="AME42" s="104"/>
      <c r="AMF42" s="104"/>
      <c r="AMG42" s="104"/>
      <c r="AMH42" s="104"/>
      <c r="AMI42" s="104"/>
      <c r="AMJ42" s="104"/>
    </row>
    <row r="43" spans="1:1024" x14ac:dyDescent="0.2">
      <c r="A43" s="123"/>
      <c r="B43" s="121"/>
      <c r="C43" s="121"/>
      <c r="D43" s="121"/>
      <c r="E43" s="142"/>
      <c r="F43" s="124"/>
      <c r="G43" s="123"/>
      <c r="H43" s="121"/>
      <c r="I43" s="121"/>
      <c r="J43" s="121"/>
      <c r="K43" s="118"/>
      <c r="L43" s="118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4"/>
      <c r="SD43" s="104"/>
      <c r="SE43" s="104"/>
      <c r="SF43" s="104"/>
      <c r="SG43" s="104"/>
      <c r="SH43" s="104"/>
      <c r="SI43" s="104"/>
      <c r="SJ43" s="104"/>
      <c r="SK43" s="104"/>
      <c r="SL43" s="104"/>
      <c r="SM43" s="104"/>
      <c r="SN43" s="104"/>
      <c r="SO43" s="104"/>
      <c r="SP43" s="104"/>
      <c r="SQ43" s="104"/>
      <c r="SR43" s="104"/>
      <c r="SS43" s="104"/>
      <c r="ST43" s="104"/>
      <c r="SU43" s="104"/>
      <c r="SV43" s="104"/>
      <c r="SW43" s="104"/>
      <c r="SX43" s="104"/>
      <c r="SY43" s="104"/>
      <c r="SZ43" s="104"/>
      <c r="TA43" s="104"/>
      <c r="TB43" s="104"/>
      <c r="TC43" s="104"/>
      <c r="TD43" s="104"/>
      <c r="TE43" s="104"/>
      <c r="TF43" s="104"/>
      <c r="TG43" s="104"/>
      <c r="TH43" s="104"/>
      <c r="TI43" s="104"/>
      <c r="TJ43" s="104"/>
      <c r="TK43" s="104"/>
      <c r="TL43" s="104"/>
      <c r="TM43" s="104"/>
      <c r="TN43" s="104"/>
      <c r="TO43" s="104"/>
      <c r="TP43" s="104"/>
      <c r="TQ43" s="104"/>
      <c r="TR43" s="104"/>
      <c r="TS43" s="104"/>
      <c r="TT43" s="104"/>
      <c r="TU43" s="104"/>
      <c r="TV43" s="104"/>
      <c r="TW43" s="104"/>
      <c r="TX43" s="104"/>
      <c r="TY43" s="104"/>
      <c r="TZ43" s="104"/>
      <c r="UA43" s="104"/>
      <c r="UB43" s="104"/>
      <c r="UC43" s="104"/>
      <c r="UD43" s="104"/>
      <c r="UE43" s="104"/>
      <c r="UF43" s="104"/>
      <c r="UG43" s="104"/>
      <c r="UH43" s="104"/>
      <c r="UI43" s="104"/>
      <c r="UJ43" s="104"/>
      <c r="UK43" s="104"/>
      <c r="UL43" s="104"/>
      <c r="UM43" s="104"/>
      <c r="UN43" s="104"/>
      <c r="UO43" s="104"/>
      <c r="UP43" s="104"/>
      <c r="UQ43" s="104"/>
      <c r="UR43" s="104"/>
      <c r="US43" s="104"/>
      <c r="UT43" s="104"/>
      <c r="UU43" s="104"/>
      <c r="UV43" s="104"/>
      <c r="UW43" s="104"/>
      <c r="UX43" s="104"/>
      <c r="UY43" s="104"/>
      <c r="UZ43" s="104"/>
      <c r="VA43" s="104"/>
      <c r="VB43" s="104"/>
      <c r="VC43" s="104"/>
      <c r="VD43" s="104"/>
      <c r="VE43" s="104"/>
      <c r="VF43" s="104"/>
      <c r="VG43" s="104"/>
      <c r="VH43" s="104"/>
      <c r="VI43" s="104"/>
      <c r="VJ43" s="104"/>
      <c r="VK43" s="104"/>
      <c r="VL43" s="104"/>
      <c r="VM43" s="104"/>
      <c r="VN43" s="104"/>
      <c r="VO43" s="104"/>
      <c r="VP43" s="104"/>
      <c r="VQ43" s="104"/>
      <c r="VR43" s="104"/>
      <c r="VS43" s="104"/>
      <c r="VT43" s="104"/>
      <c r="VU43" s="104"/>
      <c r="VV43" s="104"/>
      <c r="VW43" s="104"/>
      <c r="VX43" s="104"/>
      <c r="VY43" s="104"/>
      <c r="VZ43" s="104"/>
      <c r="WA43" s="104"/>
      <c r="WB43" s="104"/>
      <c r="WC43" s="104"/>
      <c r="WD43" s="104"/>
      <c r="WE43" s="104"/>
      <c r="WF43" s="104"/>
      <c r="WG43" s="104"/>
      <c r="WH43" s="104"/>
      <c r="WI43" s="104"/>
      <c r="WJ43" s="104"/>
      <c r="WK43" s="104"/>
      <c r="WL43" s="104"/>
      <c r="WM43" s="104"/>
      <c r="WN43" s="104"/>
      <c r="WO43" s="104"/>
      <c r="WP43" s="104"/>
      <c r="WQ43" s="104"/>
      <c r="WR43" s="104"/>
      <c r="WS43" s="104"/>
      <c r="WT43" s="104"/>
      <c r="WU43" s="104"/>
      <c r="WV43" s="104"/>
      <c r="WW43" s="104"/>
      <c r="WX43" s="104"/>
      <c r="WY43" s="104"/>
      <c r="WZ43" s="104"/>
      <c r="XA43" s="104"/>
      <c r="XB43" s="104"/>
      <c r="XC43" s="104"/>
      <c r="XD43" s="104"/>
      <c r="XE43" s="104"/>
      <c r="XF43" s="104"/>
      <c r="XG43" s="104"/>
      <c r="XH43" s="104"/>
      <c r="XI43" s="104"/>
      <c r="XJ43" s="104"/>
      <c r="XK43" s="104"/>
      <c r="XL43" s="104"/>
      <c r="XM43" s="104"/>
      <c r="XN43" s="104"/>
      <c r="XO43" s="104"/>
      <c r="XP43" s="104"/>
      <c r="XQ43" s="104"/>
      <c r="XR43" s="104"/>
      <c r="XS43" s="104"/>
      <c r="XT43" s="104"/>
      <c r="XU43" s="104"/>
      <c r="XV43" s="104"/>
      <c r="XW43" s="104"/>
      <c r="XX43" s="104"/>
      <c r="XY43" s="104"/>
      <c r="XZ43" s="104"/>
      <c r="YA43" s="104"/>
      <c r="YB43" s="104"/>
      <c r="YC43" s="104"/>
      <c r="YD43" s="104"/>
      <c r="YE43" s="104"/>
      <c r="YF43" s="104"/>
      <c r="YG43" s="104"/>
      <c r="YH43" s="104"/>
      <c r="YI43" s="104"/>
      <c r="YJ43" s="104"/>
      <c r="YK43" s="104"/>
      <c r="YL43" s="104"/>
      <c r="YM43" s="104"/>
      <c r="YN43" s="104"/>
      <c r="YO43" s="104"/>
      <c r="YP43" s="104"/>
      <c r="YQ43" s="104"/>
      <c r="YR43" s="104"/>
      <c r="YS43" s="104"/>
      <c r="YT43" s="104"/>
      <c r="YU43" s="104"/>
      <c r="YV43" s="104"/>
      <c r="YW43" s="104"/>
      <c r="YX43" s="104"/>
      <c r="YY43" s="104"/>
      <c r="YZ43" s="104"/>
      <c r="ZA43" s="104"/>
      <c r="ZB43" s="104"/>
      <c r="ZC43" s="104"/>
      <c r="ZD43" s="104"/>
      <c r="ZE43" s="104"/>
      <c r="ZF43" s="104"/>
      <c r="ZG43" s="104"/>
      <c r="ZH43" s="104"/>
      <c r="ZI43" s="104"/>
      <c r="ZJ43" s="104"/>
      <c r="ZK43" s="104"/>
      <c r="ZL43" s="104"/>
      <c r="ZM43" s="104"/>
      <c r="ZN43" s="104"/>
      <c r="ZO43" s="104"/>
      <c r="ZP43" s="104"/>
      <c r="ZQ43" s="104"/>
      <c r="ZR43" s="104"/>
      <c r="ZS43" s="104"/>
      <c r="ZT43" s="104"/>
      <c r="ZU43" s="104"/>
      <c r="ZV43" s="104"/>
      <c r="ZW43" s="104"/>
      <c r="ZX43" s="104"/>
      <c r="ZY43" s="104"/>
      <c r="ZZ43" s="104"/>
      <c r="AAA43" s="104"/>
      <c r="AAB43" s="104"/>
      <c r="AAC43" s="104"/>
      <c r="AAD43" s="104"/>
      <c r="AAE43" s="104"/>
      <c r="AAF43" s="104"/>
      <c r="AAG43" s="104"/>
      <c r="AAH43" s="104"/>
      <c r="AAI43" s="104"/>
      <c r="AAJ43" s="104"/>
      <c r="AAK43" s="104"/>
      <c r="AAL43" s="104"/>
      <c r="AAM43" s="104"/>
      <c r="AAN43" s="104"/>
      <c r="AAO43" s="104"/>
      <c r="AAP43" s="104"/>
      <c r="AAQ43" s="104"/>
      <c r="AAR43" s="104"/>
      <c r="AAS43" s="104"/>
      <c r="AAT43" s="104"/>
      <c r="AAU43" s="104"/>
      <c r="AAV43" s="104"/>
      <c r="AAW43" s="104"/>
      <c r="AAX43" s="104"/>
      <c r="AAY43" s="104"/>
      <c r="AAZ43" s="104"/>
      <c r="ABA43" s="104"/>
      <c r="ABB43" s="104"/>
      <c r="ABC43" s="104"/>
      <c r="ABD43" s="104"/>
      <c r="ABE43" s="104"/>
      <c r="ABF43" s="104"/>
      <c r="ABG43" s="104"/>
      <c r="ABH43" s="104"/>
      <c r="ABI43" s="104"/>
      <c r="ABJ43" s="104"/>
      <c r="ABK43" s="104"/>
      <c r="ABL43" s="104"/>
      <c r="ABM43" s="104"/>
      <c r="ABN43" s="104"/>
      <c r="ABO43" s="104"/>
      <c r="ABP43" s="104"/>
      <c r="ABQ43" s="104"/>
      <c r="ABR43" s="104"/>
      <c r="ABS43" s="104"/>
      <c r="ABT43" s="104"/>
      <c r="ABU43" s="104"/>
      <c r="ABV43" s="104"/>
      <c r="ABW43" s="104"/>
      <c r="ABX43" s="104"/>
      <c r="ABY43" s="104"/>
      <c r="ABZ43" s="104"/>
      <c r="ACA43" s="104"/>
      <c r="ACB43" s="104"/>
      <c r="ACC43" s="104"/>
      <c r="ACD43" s="104"/>
      <c r="ACE43" s="104"/>
      <c r="ACF43" s="104"/>
      <c r="ACG43" s="104"/>
      <c r="ACH43" s="104"/>
      <c r="ACI43" s="104"/>
      <c r="ACJ43" s="104"/>
      <c r="ACK43" s="104"/>
      <c r="ACL43" s="104"/>
      <c r="ACM43" s="104"/>
      <c r="ACN43" s="104"/>
      <c r="ACO43" s="104"/>
      <c r="ACP43" s="104"/>
      <c r="ACQ43" s="104"/>
      <c r="ACR43" s="104"/>
      <c r="ACS43" s="104"/>
      <c r="ACT43" s="104"/>
      <c r="ACU43" s="104"/>
      <c r="ACV43" s="104"/>
      <c r="ACW43" s="104"/>
      <c r="ACX43" s="104"/>
      <c r="ACY43" s="104"/>
      <c r="ACZ43" s="104"/>
      <c r="ADA43" s="104"/>
      <c r="ADB43" s="104"/>
      <c r="ADC43" s="104"/>
      <c r="ADD43" s="104"/>
      <c r="ADE43" s="104"/>
      <c r="ADF43" s="104"/>
      <c r="ADG43" s="104"/>
      <c r="ADH43" s="104"/>
      <c r="ADI43" s="104"/>
      <c r="ADJ43" s="104"/>
      <c r="ADK43" s="104"/>
      <c r="ADL43" s="104"/>
      <c r="ADM43" s="104"/>
      <c r="ADN43" s="104"/>
      <c r="ADO43" s="104"/>
      <c r="ADP43" s="104"/>
      <c r="ADQ43" s="104"/>
      <c r="ADR43" s="104"/>
      <c r="ADS43" s="104"/>
      <c r="ADT43" s="104"/>
      <c r="ADU43" s="104"/>
      <c r="ADV43" s="104"/>
      <c r="ADW43" s="104"/>
      <c r="ADX43" s="104"/>
      <c r="ADY43" s="104"/>
      <c r="ADZ43" s="104"/>
      <c r="AEA43" s="104"/>
      <c r="AEB43" s="104"/>
      <c r="AEC43" s="104"/>
      <c r="AED43" s="104"/>
      <c r="AEE43" s="104"/>
      <c r="AEF43" s="104"/>
      <c r="AEG43" s="104"/>
      <c r="AEH43" s="104"/>
      <c r="AEI43" s="104"/>
      <c r="AEJ43" s="104"/>
      <c r="AEK43" s="104"/>
      <c r="AEL43" s="104"/>
      <c r="AEM43" s="104"/>
      <c r="AEN43" s="104"/>
      <c r="AEO43" s="104"/>
      <c r="AEP43" s="104"/>
      <c r="AEQ43" s="104"/>
      <c r="AER43" s="104"/>
      <c r="AES43" s="104"/>
      <c r="AET43" s="104"/>
      <c r="AEU43" s="104"/>
      <c r="AEV43" s="104"/>
      <c r="AEW43" s="104"/>
      <c r="AEX43" s="104"/>
      <c r="AEY43" s="104"/>
      <c r="AEZ43" s="104"/>
      <c r="AFA43" s="104"/>
      <c r="AFB43" s="104"/>
      <c r="AFC43" s="104"/>
      <c r="AFD43" s="104"/>
      <c r="AFE43" s="104"/>
      <c r="AFF43" s="104"/>
      <c r="AFG43" s="104"/>
      <c r="AFH43" s="104"/>
      <c r="AFI43" s="104"/>
      <c r="AFJ43" s="104"/>
      <c r="AFK43" s="104"/>
      <c r="AFL43" s="104"/>
      <c r="AFM43" s="104"/>
      <c r="AFN43" s="104"/>
      <c r="AFO43" s="104"/>
      <c r="AFP43" s="104"/>
      <c r="AFQ43" s="104"/>
      <c r="AFR43" s="104"/>
      <c r="AFS43" s="104"/>
      <c r="AFT43" s="104"/>
      <c r="AFU43" s="104"/>
      <c r="AFV43" s="104"/>
      <c r="AFW43" s="104"/>
      <c r="AFX43" s="104"/>
      <c r="AFY43" s="104"/>
      <c r="AFZ43" s="104"/>
      <c r="AGA43" s="104"/>
      <c r="AGB43" s="104"/>
      <c r="AGC43" s="104"/>
      <c r="AGD43" s="104"/>
      <c r="AGE43" s="104"/>
      <c r="AGF43" s="104"/>
      <c r="AGG43" s="104"/>
      <c r="AGH43" s="104"/>
      <c r="AGI43" s="104"/>
      <c r="AGJ43" s="104"/>
      <c r="AGK43" s="104"/>
      <c r="AGL43" s="104"/>
      <c r="AGM43" s="104"/>
      <c r="AGN43" s="104"/>
      <c r="AGO43" s="104"/>
      <c r="AGP43" s="104"/>
      <c r="AGQ43" s="104"/>
      <c r="AGR43" s="104"/>
      <c r="AGS43" s="104"/>
      <c r="AGT43" s="104"/>
      <c r="AGU43" s="104"/>
      <c r="AGV43" s="104"/>
      <c r="AGW43" s="104"/>
      <c r="AGX43" s="104"/>
      <c r="AGY43" s="104"/>
      <c r="AGZ43" s="104"/>
      <c r="AHA43" s="104"/>
      <c r="AHB43" s="104"/>
      <c r="AHC43" s="104"/>
      <c r="AHD43" s="104"/>
      <c r="AHE43" s="104"/>
      <c r="AHF43" s="104"/>
      <c r="AHG43" s="104"/>
      <c r="AHH43" s="104"/>
      <c r="AHI43" s="104"/>
      <c r="AHJ43" s="104"/>
      <c r="AHK43" s="104"/>
      <c r="AHL43" s="104"/>
      <c r="AHM43" s="104"/>
      <c r="AHN43" s="104"/>
      <c r="AHO43" s="104"/>
      <c r="AHP43" s="104"/>
      <c r="AHQ43" s="104"/>
      <c r="AHR43" s="104"/>
      <c r="AHS43" s="104"/>
      <c r="AHT43" s="104"/>
      <c r="AHU43" s="104"/>
      <c r="AHV43" s="104"/>
      <c r="AHW43" s="104"/>
      <c r="AHX43" s="104"/>
      <c r="AHY43" s="104"/>
      <c r="AHZ43" s="104"/>
      <c r="AIA43" s="104"/>
      <c r="AIB43" s="104"/>
      <c r="AIC43" s="104"/>
      <c r="AID43" s="104"/>
      <c r="AIE43" s="104"/>
      <c r="AIF43" s="104"/>
      <c r="AIG43" s="104"/>
      <c r="AIH43" s="104"/>
      <c r="AII43" s="104"/>
      <c r="AIJ43" s="104"/>
      <c r="AIK43" s="104"/>
      <c r="AIL43" s="104"/>
      <c r="AIM43" s="104"/>
      <c r="AIN43" s="104"/>
      <c r="AIO43" s="104"/>
      <c r="AIP43" s="104"/>
      <c r="AIQ43" s="104"/>
      <c r="AIR43" s="104"/>
      <c r="AIS43" s="104"/>
      <c r="AIT43" s="104"/>
      <c r="AIU43" s="104"/>
      <c r="AIV43" s="104"/>
      <c r="AIW43" s="104"/>
      <c r="AIX43" s="104"/>
      <c r="AIY43" s="104"/>
      <c r="AIZ43" s="104"/>
      <c r="AJA43" s="104"/>
      <c r="AJB43" s="104"/>
      <c r="AJC43" s="104"/>
      <c r="AJD43" s="104"/>
      <c r="AJE43" s="104"/>
      <c r="AJF43" s="104"/>
      <c r="AJG43" s="104"/>
      <c r="AJH43" s="104"/>
      <c r="AJI43" s="104"/>
      <c r="AJJ43" s="104"/>
      <c r="AJK43" s="104"/>
      <c r="AJL43" s="104"/>
      <c r="AJM43" s="104"/>
      <c r="AJN43" s="104"/>
      <c r="AJO43" s="104"/>
      <c r="AJP43" s="104"/>
      <c r="AJQ43" s="104"/>
      <c r="AJR43" s="104"/>
      <c r="AJS43" s="104"/>
      <c r="AJT43" s="104"/>
      <c r="AJU43" s="104"/>
      <c r="AJV43" s="104"/>
      <c r="AJW43" s="104"/>
      <c r="AJX43" s="104"/>
      <c r="AJY43" s="104"/>
      <c r="AJZ43" s="104"/>
      <c r="AKA43" s="104"/>
      <c r="AKB43" s="104"/>
      <c r="AKC43" s="104"/>
      <c r="AKD43" s="104"/>
      <c r="AKE43" s="104"/>
      <c r="AKF43" s="104"/>
      <c r="AKG43" s="104"/>
      <c r="AKH43" s="104"/>
      <c r="AKI43" s="104"/>
      <c r="AKJ43" s="104"/>
      <c r="AKK43" s="104"/>
      <c r="AKL43" s="104"/>
      <c r="AKM43" s="104"/>
      <c r="AKN43" s="104"/>
      <c r="AKO43" s="104"/>
      <c r="AKP43" s="104"/>
      <c r="AKQ43" s="104"/>
      <c r="AKR43" s="104"/>
      <c r="AKS43" s="104"/>
      <c r="AKT43" s="104"/>
      <c r="AKU43" s="104"/>
      <c r="AKV43" s="104"/>
      <c r="AKW43" s="104"/>
      <c r="AKX43" s="104"/>
      <c r="AKY43" s="104"/>
      <c r="AKZ43" s="104"/>
      <c r="ALA43" s="104"/>
      <c r="ALB43" s="104"/>
      <c r="ALC43" s="104"/>
      <c r="ALD43" s="104"/>
      <c r="ALE43" s="104"/>
      <c r="ALF43" s="104"/>
      <c r="ALG43" s="104"/>
      <c r="ALH43" s="104"/>
      <c r="ALI43" s="104"/>
      <c r="ALJ43" s="104"/>
      <c r="ALK43" s="104"/>
      <c r="ALL43" s="104"/>
      <c r="ALM43" s="104"/>
      <c r="ALN43" s="104"/>
      <c r="ALO43" s="104"/>
      <c r="ALP43" s="104"/>
      <c r="ALQ43" s="104"/>
      <c r="ALR43" s="104"/>
      <c r="ALS43" s="104"/>
      <c r="ALT43" s="104"/>
      <c r="ALU43" s="104"/>
      <c r="ALV43" s="104"/>
      <c r="ALW43" s="104"/>
      <c r="ALX43" s="104"/>
      <c r="ALY43" s="104"/>
      <c r="ALZ43" s="104"/>
      <c r="AMA43" s="104"/>
      <c r="AMB43" s="104"/>
      <c r="AMC43" s="104"/>
      <c r="AMD43" s="104"/>
      <c r="AME43" s="104"/>
      <c r="AMF43" s="104"/>
      <c r="AMG43" s="104"/>
      <c r="AMH43" s="104"/>
      <c r="AMI43" s="104"/>
      <c r="AMJ43" s="104"/>
    </row>
    <row r="44" spans="1:1024" ht="15" customHeight="1" x14ac:dyDescent="0.2">
      <c r="A44" s="207" t="s">
        <v>41</v>
      </c>
      <c r="B44" s="207"/>
      <c r="C44" s="207"/>
      <c r="D44" s="207"/>
      <c r="E44" s="143">
        <f>E19+E26+E42</f>
        <v>1319750</v>
      </c>
      <c r="F44" s="144">
        <f>SUM(F19,F26,F42)</f>
        <v>1328250</v>
      </c>
      <c r="G44" s="208" t="s">
        <v>41</v>
      </c>
      <c r="H44" s="208"/>
      <c r="I44" s="208"/>
      <c r="J44" s="208"/>
      <c r="K44" s="144">
        <f>K19+K26+K42</f>
        <v>1319750</v>
      </c>
      <c r="L44" s="145">
        <f>L19+L26+L42</f>
        <v>1328250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4"/>
      <c r="SD44" s="104"/>
      <c r="SE44" s="104"/>
      <c r="SF44" s="104"/>
      <c r="SG44" s="104"/>
      <c r="SH44" s="104"/>
      <c r="SI44" s="104"/>
      <c r="SJ44" s="104"/>
      <c r="SK44" s="104"/>
      <c r="SL44" s="104"/>
      <c r="SM44" s="104"/>
      <c r="SN44" s="104"/>
      <c r="SO44" s="104"/>
      <c r="SP44" s="104"/>
      <c r="SQ44" s="104"/>
      <c r="SR44" s="104"/>
      <c r="SS44" s="104"/>
      <c r="ST44" s="104"/>
      <c r="SU44" s="104"/>
      <c r="SV44" s="104"/>
      <c r="SW44" s="104"/>
      <c r="SX44" s="104"/>
      <c r="SY44" s="104"/>
      <c r="SZ44" s="104"/>
      <c r="TA44" s="104"/>
      <c r="TB44" s="104"/>
      <c r="TC44" s="104"/>
      <c r="TD44" s="104"/>
      <c r="TE44" s="104"/>
      <c r="TF44" s="104"/>
      <c r="TG44" s="104"/>
      <c r="TH44" s="104"/>
      <c r="TI44" s="104"/>
      <c r="TJ44" s="104"/>
      <c r="TK44" s="104"/>
      <c r="TL44" s="104"/>
      <c r="TM44" s="104"/>
      <c r="TN44" s="104"/>
      <c r="TO44" s="104"/>
      <c r="TP44" s="104"/>
      <c r="TQ44" s="104"/>
      <c r="TR44" s="104"/>
      <c r="TS44" s="104"/>
      <c r="TT44" s="104"/>
      <c r="TU44" s="104"/>
      <c r="TV44" s="104"/>
      <c r="TW44" s="104"/>
      <c r="TX44" s="104"/>
      <c r="TY44" s="104"/>
      <c r="TZ44" s="104"/>
      <c r="UA44" s="104"/>
      <c r="UB44" s="104"/>
      <c r="UC44" s="104"/>
      <c r="UD44" s="104"/>
      <c r="UE44" s="104"/>
      <c r="UF44" s="104"/>
      <c r="UG44" s="104"/>
      <c r="UH44" s="104"/>
      <c r="UI44" s="104"/>
      <c r="UJ44" s="104"/>
      <c r="UK44" s="104"/>
      <c r="UL44" s="104"/>
      <c r="UM44" s="104"/>
      <c r="UN44" s="104"/>
      <c r="UO44" s="104"/>
      <c r="UP44" s="104"/>
      <c r="UQ44" s="104"/>
      <c r="UR44" s="104"/>
      <c r="US44" s="104"/>
      <c r="UT44" s="104"/>
      <c r="UU44" s="104"/>
      <c r="UV44" s="104"/>
      <c r="UW44" s="104"/>
      <c r="UX44" s="104"/>
      <c r="UY44" s="104"/>
      <c r="UZ44" s="104"/>
      <c r="VA44" s="104"/>
      <c r="VB44" s="104"/>
      <c r="VC44" s="104"/>
      <c r="VD44" s="104"/>
      <c r="VE44" s="104"/>
      <c r="VF44" s="104"/>
      <c r="VG44" s="104"/>
      <c r="VH44" s="104"/>
      <c r="VI44" s="104"/>
      <c r="VJ44" s="104"/>
      <c r="VK44" s="104"/>
      <c r="VL44" s="104"/>
      <c r="VM44" s="104"/>
      <c r="VN44" s="104"/>
      <c r="VO44" s="104"/>
      <c r="VP44" s="104"/>
      <c r="VQ44" s="104"/>
      <c r="VR44" s="104"/>
      <c r="VS44" s="104"/>
      <c r="VT44" s="104"/>
      <c r="VU44" s="104"/>
      <c r="VV44" s="104"/>
      <c r="VW44" s="104"/>
      <c r="VX44" s="104"/>
      <c r="VY44" s="104"/>
      <c r="VZ44" s="104"/>
      <c r="WA44" s="104"/>
      <c r="WB44" s="104"/>
      <c r="WC44" s="104"/>
      <c r="WD44" s="104"/>
      <c r="WE44" s="104"/>
      <c r="WF44" s="104"/>
      <c r="WG44" s="104"/>
      <c r="WH44" s="104"/>
      <c r="WI44" s="104"/>
      <c r="WJ44" s="104"/>
      <c r="WK44" s="104"/>
      <c r="WL44" s="104"/>
      <c r="WM44" s="104"/>
      <c r="WN44" s="104"/>
      <c r="WO44" s="104"/>
      <c r="WP44" s="104"/>
      <c r="WQ44" s="104"/>
      <c r="WR44" s="104"/>
      <c r="WS44" s="104"/>
      <c r="WT44" s="104"/>
      <c r="WU44" s="104"/>
      <c r="WV44" s="104"/>
      <c r="WW44" s="104"/>
      <c r="WX44" s="104"/>
      <c r="WY44" s="104"/>
      <c r="WZ44" s="104"/>
      <c r="XA44" s="104"/>
      <c r="XB44" s="104"/>
      <c r="XC44" s="104"/>
      <c r="XD44" s="104"/>
      <c r="XE44" s="104"/>
      <c r="XF44" s="104"/>
      <c r="XG44" s="104"/>
      <c r="XH44" s="104"/>
      <c r="XI44" s="104"/>
      <c r="XJ44" s="104"/>
      <c r="XK44" s="104"/>
      <c r="XL44" s="104"/>
      <c r="XM44" s="104"/>
      <c r="XN44" s="104"/>
      <c r="XO44" s="104"/>
      <c r="XP44" s="104"/>
      <c r="XQ44" s="104"/>
      <c r="XR44" s="104"/>
      <c r="XS44" s="104"/>
      <c r="XT44" s="104"/>
      <c r="XU44" s="104"/>
      <c r="XV44" s="104"/>
      <c r="XW44" s="104"/>
      <c r="XX44" s="104"/>
      <c r="XY44" s="104"/>
      <c r="XZ44" s="104"/>
      <c r="YA44" s="104"/>
      <c r="YB44" s="104"/>
      <c r="YC44" s="104"/>
      <c r="YD44" s="104"/>
      <c r="YE44" s="104"/>
      <c r="YF44" s="104"/>
      <c r="YG44" s="104"/>
      <c r="YH44" s="104"/>
      <c r="YI44" s="104"/>
      <c r="YJ44" s="104"/>
      <c r="YK44" s="104"/>
      <c r="YL44" s="104"/>
      <c r="YM44" s="104"/>
      <c r="YN44" s="104"/>
      <c r="YO44" s="104"/>
      <c r="YP44" s="104"/>
      <c r="YQ44" s="104"/>
      <c r="YR44" s="104"/>
      <c r="YS44" s="104"/>
      <c r="YT44" s="104"/>
      <c r="YU44" s="104"/>
      <c r="YV44" s="104"/>
      <c r="YW44" s="104"/>
      <c r="YX44" s="104"/>
      <c r="YY44" s="104"/>
      <c r="YZ44" s="104"/>
      <c r="ZA44" s="104"/>
      <c r="ZB44" s="104"/>
      <c r="ZC44" s="104"/>
      <c r="ZD44" s="104"/>
      <c r="ZE44" s="104"/>
      <c r="ZF44" s="104"/>
      <c r="ZG44" s="104"/>
      <c r="ZH44" s="104"/>
      <c r="ZI44" s="104"/>
      <c r="ZJ44" s="104"/>
      <c r="ZK44" s="104"/>
      <c r="ZL44" s="104"/>
      <c r="ZM44" s="104"/>
      <c r="ZN44" s="104"/>
      <c r="ZO44" s="104"/>
      <c r="ZP44" s="104"/>
      <c r="ZQ44" s="104"/>
      <c r="ZR44" s="104"/>
      <c r="ZS44" s="104"/>
      <c r="ZT44" s="104"/>
      <c r="ZU44" s="104"/>
      <c r="ZV44" s="104"/>
      <c r="ZW44" s="104"/>
      <c r="ZX44" s="104"/>
      <c r="ZY44" s="104"/>
      <c r="ZZ44" s="104"/>
      <c r="AAA44" s="104"/>
      <c r="AAB44" s="104"/>
      <c r="AAC44" s="104"/>
      <c r="AAD44" s="104"/>
      <c r="AAE44" s="104"/>
      <c r="AAF44" s="104"/>
      <c r="AAG44" s="104"/>
      <c r="AAH44" s="104"/>
      <c r="AAI44" s="104"/>
      <c r="AAJ44" s="104"/>
      <c r="AAK44" s="104"/>
      <c r="AAL44" s="104"/>
      <c r="AAM44" s="104"/>
      <c r="AAN44" s="104"/>
      <c r="AAO44" s="104"/>
      <c r="AAP44" s="104"/>
      <c r="AAQ44" s="104"/>
      <c r="AAR44" s="104"/>
      <c r="AAS44" s="104"/>
      <c r="AAT44" s="104"/>
      <c r="AAU44" s="104"/>
      <c r="AAV44" s="104"/>
      <c r="AAW44" s="104"/>
      <c r="AAX44" s="104"/>
      <c r="AAY44" s="104"/>
      <c r="AAZ44" s="104"/>
      <c r="ABA44" s="104"/>
      <c r="ABB44" s="104"/>
      <c r="ABC44" s="104"/>
      <c r="ABD44" s="104"/>
      <c r="ABE44" s="104"/>
      <c r="ABF44" s="104"/>
      <c r="ABG44" s="104"/>
      <c r="ABH44" s="104"/>
      <c r="ABI44" s="104"/>
      <c r="ABJ44" s="104"/>
      <c r="ABK44" s="104"/>
      <c r="ABL44" s="104"/>
      <c r="ABM44" s="104"/>
      <c r="ABN44" s="104"/>
      <c r="ABO44" s="104"/>
      <c r="ABP44" s="104"/>
      <c r="ABQ44" s="104"/>
      <c r="ABR44" s="104"/>
      <c r="ABS44" s="104"/>
      <c r="ABT44" s="104"/>
      <c r="ABU44" s="104"/>
      <c r="ABV44" s="104"/>
      <c r="ABW44" s="104"/>
      <c r="ABX44" s="104"/>
      <c r="ABY44" s="104"/>
      <c r="ABZ44" s="104"/>
      <c r="ACA44" s="104"/>
      <c r="ACB44" s="104"/>
      <c r="ACC44" s="104"/>
      <c r="ACD44" s="104"/>
      <c r="ACE44" s="104"/>
      <c r="ACF44" s="104"/>
      <c r="ACG44" s="104"/>
      <c r="ACH44" s="104"/>
      <c r="ACI44" s="104"/>
      <c r="ACJ44" s="104"/>
      <c r="ACK44" s="104"/>
      <c r="ACL44" s="104"/>
      <c r="ACM44" s="104"/>
      <c r="ACN44" s="104"/>
      <c r="ACO44" s="104"/>
      <c r="ACP44" s="104"/>
      <c r="ACQ44" s="104"/>
      <c r="ACR44" s="104"/>
      <c r="ACS44" s="104"/>
      <c r="ACT44" s="104"/>
      <c r="ACU44" s="104"/>
      <c r="ACV44" s="104"/>
      <c r="ACW44" s="104"/>
      <c r="ACX44" s="104"/>
      <c r="ACY44" s="104"/>
      <c r="ACZ44" s="104"/>
      <c r="ADA44" s="104"/>
      <c r="ADB44" s="104"/>
      <c r="ADC44" s="104"/>
      <c r="ADD44" s="104"/>
      <c r="ADE44" s="104"/>
      <c r="ADF44" s="104"/>
      <c r="ADG44" s="104"/>
      <c r="ADH44" s="104"/>
      <c r="ADI44" s="104"/>
      <c r="ADJ44" s="104"/>
      <c r="ADK44" s="104"/>
      <c r="ADL44" s="104"/>
      <c r="ADM44" s="104"/>
      <c r="ADN44" s="104"/>
      <c r="ADO44" s="104"/>
      <c r="ADP44" s="104"/>
      <c r="ADQ44" s="104"/>
      <c r="ADR44" s="104"/>
      <c r="ADS44" s="104"/>
      <c r="ADT44" s="104"/>
      <c r="ADU44" s="104"/>
      <c r="ADV44" s="104"/>
      <c r="ADW44" s="104"/>
      <c r="ADX44" s="104"/>
      <c r="ADY44" s="104"/>
      <c r="ADZ44" s="104"/>
      <c r="AEA44" s="104"/>
      <c r="AEB44" s="104"/>
      <c r="AEC44" s="104"/>
      <c r="AED44" s="104"/>
      <c r="AEE44" s="104"/>
      <c r="AEF44" s="104"/>
      <c r="AEG44" s="104"/>
      <c r="AEH44" s="104"/>
      <c r="AEI44" s="104"/>
      <c r="AEJ44" s="104"/>
      <c r="AEK44" s="104"/>
      <c r="AEL44" s="104"/>
      <c r="AEM44" s="104"/>
      <c r="AEN44" s="104"/>
      <c r="AEO44" s="104"/>
      <c r="AEP44" s="104"/>
      <c r="AEQ44" s="104"/>
      <c r="AER44" s="104"/>
      <c r="AES44" s="104"/>
      <c r="AET44" s="104"/>
      <c r="AEU44" s="104"/>
      <c r="AEV44" s="104"/>
      <c r="AEW44" s="104"/>
      <c r="AEX44" s="104"/>
      <c r="AEY44" s="104"/>
      <c r="AEZ44" s="104"/>
      <c r="AFA44" s="104"/>
      <c r="AFB44" s="104"/>
      <c r="AFC44" s="104"/>
      <c r="AFD44" s="104"/>
      <c r="AFE44" s="104"/>
      <c r="AFF44" s="104"/>
      <c r="AFG44" s="104"/>
      <c r="AFH44" s="104"/>
      <c r="AFI44" s="104"/>
      <c r="AFJ44" s="104"/>
      <c r="AFK44" s="104"/>
      <c r="AFL44" s="104"/>
      <c r="AFM44" s="104"/>
      <c r="AFN44" s="104"/>
      <c r="AFO44" s="104"/>
      <c r="AFP44" s="104"/>
      <c r="AFQ44" s="104"/>
      <c r="AFR44" s="104"/>
      <c r="AFS44" s="104"/>
      <c r="AFT44" s="104"/>
      <c r="AFU44" s="104"/>
      <c r="AFV44" s="104"/>
      <c r="AFW44" s="104"/>
      <c r="AFX44" s="104"/>
      <c r="AFY44" s="104"/>
      <c r="AFZ44" s="104"/>
      <c r="AGA44" s="104"/>
      <c r="AGB44" s="104"/>
      <c r="AGC44" s="104"/>
      <c r="AGD44" s="104"/>
      <c r="AGE44" s="104"/>
      <c r="AGF44" s="104"/>
      <c r="AGG44" s="104"/>
      <c r="AGH44" s="104"/>
      <c r="AGI44" s="104"/>
      <c r="AGJ44" s="104"/>
      <c r="AGK44" s="104"/>
      <c r="AGL44" s="104"/>
      <c r="AGM44" s="104"/>
      <c r="AGN44" s="104"/>
      <c r="AGO44" s="104"/>
      <c r="AGP44" s="104"/>
      <c r="AGQ44" s="104"/>
      <c r="AGR44" s="104"/>
      <c r="AGS44" s="104"/>
      <c r="AGT44" s="104"/>
      <c r="AGU44" s="104"/>
      <c r="AGV44" s="104"/>
      <c r="AGW44" s="104"/>
      <c r="AGX44" s="104"/>
      <c r="AGY44" s="104"/>
      <c r="AGZ44" s="104"/>
      <c r="AHA44" s="104"/>
      <c r="AHB44" s="104"/>
      <c r="AHC44" s="104"/>
      <c r="AHD44" s="104"/>
      <c r="AHE44" s="104"/>
      <c r="AHF44" s="104"/>
      <c r="AHG44" s="104"/>
      <c r="AHH44" s="104"/>
      <c r="AHI44" s="104"/>
      <c r="AHJ44" s="104"/>
      <c r="AHK44" s="104"/>
      <c r="AHL44" s="104"/>
      <c r="AHM44" s="104"/>
      <c r="AHN44" s="104"/>
      <c r="AHO44" s="104"/>
      <c r="AHP44" s="104"/>
      <c r="AHQ44" s="104"/>
      <c r="AHR44" s="104"/>
      <c r="AHS44" s="104"/>
      <c r="AHT44" s="104"/>
      <c r="AHU44" s="104"/>
      <c r="AHV44" s="104"/>
      <c r="AHW44" s="104"/>
      <c r="AHX44" s="104"/>
      <c r="AHY44" s="104"/>
      <c r="AHZ44" s="104"/>
      <c r="AIA44" s="104"/>
      <c r="AIB44" s="104"/>
      <c r="AIC44" s="104"/>
      <c r="AID44" s="104"/>
      <c r="AIE44" s="104"/>
      <c r="AIF44" s="104"/>
      <c r="AIG44" s="104"/>
      <c r="AIH44" s="104"/>
      <c r="AII44" s="104"/>
      <c r="AIJ44" s="104"/>
      <c r="AIK44" s="104"/>
      <c r="AIL44" s="104"/>
      <c r="AIM44" s="104"/>
      <c r="AIN44" s="104"/>
      <c r="AIO44" s="104"/>
      <c r="AIP44" s="104"/>
      <c r="AIQ44" s="104"/>
      <c r="AIR44" s="104"/>
      <c r="AIS44" s="104"/>
      <c r="AIT44" s="104"/>
      <c r="AIU44" s="104"/>
      <c r="AIV44" s="104"/>
      <c r="AIW44" s="104"/>
      <c r="AIX44" s="104"/>
      <c r="AIY44" s="104"/>
      <c r="AIZ44" s="104"/>
      <c r="AJA44" s="104"/>
      <c r="AJB44" s="104"/>
      <c r="AJC44" s="104"/>
      <c r="AJD44" s="104"/>
      <c r="AJE44" s="104"/>
      <c r="AJF44" s="104"/>
      <c r="AJG44" s="104"/>
      <c r="AJH44" s="104"/>
      <c r="AJI44" s="104"/>
      <c r="AJJ44" s="104"/>
      <c r="AJK44" s="104"/>
      <c r="AJL44" s="104"/>
      <c r="AJM44" s="104"/>
      <c r="AJN44" s="104"/>
      <c r="AJO44" s="104"/>
      <c r="AJP44" s="104"/>
      <c r="AJQ44" s="104"/>
      <c r="AJR44" s="104"/>
      <c r="AJS44" s="104"/>
      <c r="AJT44" s="104"/>
      <c r="AJU44" s="104"/>
      <c r="AJV44" s="104"/>
      <c r="AJW44" s="104"/>
      <c r="AJX44" s="104"/>
      <c r="AJY44" s="104"/>
      <c r="AJZ44" s="104"/>
      <c r="AKA44" s="104"/>
      <c r="AKB44" s="104"/>
      <c r="AKC44" s="104"/>
      <c r="AKD44" s="104"/>
      <c r="AKE44" s="104"/>
      <c r="AKF44" s="104"/>
      <c r="AKG44" s="104"/>
      <c r="AKH44" s="104"/>
      <c r="AKI44" s="104"/>
      <c r="AKJ44" s="104"/>
      <c r="AKK44" s="104"/>
      <c r="AKL44" s="104"/>
      <c r="AKM44" s="104"/>
      <c r="AKN44" s="104"/>
      <c r="AKO44" s="104"/>
      <c r="AKP44" s="104"/>
      <c r="AKQ44" s="104"/>
      <c r="AKR44" s="104"/>
      <c r="AKS44" s="104"/>
      <c r="AKT44" s="104"/>
      <c r="AKU44" s="104"/>
      <c r="AKV44" s="104"/>
      <c r="AKW44" s="104"/>
      <c r="AKX44" s="104"/>
      <c r="AKY44" s="104"/>
      <c r="AKZ44" s="104"/>
      <c r="ALA44" s="104"/>
      <c r="ALB44" s="104"/>
      <c r="ALC44" s="104"/>
      <c r="ALD44" s="104"/>
      <c r="ALE44" s="104"/>
      <c r="ALF44" s="104"/>
      <c r="ALG44" s="104"/>
      <c r="ALH44" s="104"/>
      <c r="ALI44" s="104"/>
      <c r="ALJ44" s="104"/>
      <c r="ALK44" s="104"/>
      <c r="ALL44" s="104"/>
      <c r="ALM44" s="104"/>
      <c r="ALN44" s="104"/>
      <c r="ALO44" s="104"/>
      <c r="ALP44" s="104"/>
      <c r="ALQ44" s="104"/>
      <c r="ALR44" s="104"/>
      <c r="ALS44" s="104"/>
      <c r="ALT44" s="104"/>
      <c r="ALU44" s="104"/>
      <c r="ALV44" s="104"/>
      <c r="ALW44" s="104"/>
      <c r="ALX44" s="104"/>
      <c r="ALY44" s="104"/>
      <c r="ALZ44" s="104"/>
      <c r="AMA44" s="104"/>
      <c r="AMB44" s="104"/>
      <c r="AMC44" s="104"/>
      <c r="AMD44" s="104"/>
      <c r="AME44" s="104"/>
      <c r="AMF44" s="104"/>
      <c r="AMG44" s="104"/>
      <c r="AMH44" s="104"/>
      <c r="AMI44" s="104"/>
      <c r="AMJ44" s="104"/>
    </row>
    <row r="45" spans="1:1024" x14ac:dyDescent="0.2">
      <c r="A45" s="123"/>
      <c r="B45" s="121"/>
      <c r="C45" s="121"/>
      <c r="D45" s="121"/>
      <c r="E45" s="116"/>
      <c r="F45" s="125"/>
      <c r="G45" s="123"/>
      <c r="H45" s="121"/>
      <c r="I45" s="121"/>
      <c r="J45" s="121"/>
      <c r="K45" s="118"/>
      <c r="L45" s="118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4"/>
      <c r="SD45" s="104"/>
      <c r="SE45" s="104"/>
      <c r="SF45" s="104"/>
      <c r="SG45" s="104"/>
      <c r="SH45" s="104"/>
      <c r="SI45" s="104"/>
      <c r="SJ45" s="104"/>
      <c r="SK45" s="104"/>
      <c r="SL45" s="104"/>
      <c r="SM45" s="104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4"/>
      <c r="TB45" s="104"/>
      <c r="TC45" s="104"/>
      <c r="TD45" s="104"/>
      <c r="TE45" s="104"/>
      <c r="TF45" s="104"/>
      <c r="TG45" s="104"/>
      <c r="TH45" s="104"/>
      <c r="TI45" s="104"/>
      <c r="TJ45" s="104"/>
      <c r="TK45" s="104"/>
      <c r="TL45" s="104"/>
      <c r="TM45" s="104"/>
      <c r="TN45" s="104"/>
      <c r="TO45" s="104"/>
      <c r="TP45" s="104"/>
      <c r="TQ45" s="104"/>
      <c r="TR45" s="104"/>
      <c r="TS45" s="104"/>
      <c r="TT45" s="104"/>
      <c r="TU45" s="104"/>
      <c r="TV45" s="104"/>
      <c r="TW45" s="104"/>
      <c r="TX45" s="104"/>
      <c r="TY45" s="104"/>
      <c r="TZ45" s="104"/>
      <c r="UA45" s="104"/>
      <c r="UB45" s="104"/>
      <c r="UC45" s="104"/>
      <c r="UD45" s="104"/>
      <c r="UE45" s="104"/>
      <c r="UF45" s="104"/>
      <c r="UG45" s="104"/>
      <c r="UH45" s="104"/>
      <c r="UI45" s="104"/>
      <c r="UJ45" s="104"/>
      <c r="UK45" s="104"/>
      <c r="UL45" s="104"/>
      <c r="UM45" s="104"/>
      <c r="UN45" s="104"/>
      <c r="UO45" s="104"/>
      <c r="UP45" s="104"/>
      <c r="UQ45" s="104"/>
      <c r="UR45" s="104"/>
      <c r="US45" s="104"/>
      <c r="UT45" s="104"/>
      <c r="UU45" s="104"/>
      <c r="UV45" s="104"/>
      <c r="UW45" s="104"/>
      <c r="UX45" s="104"/>
      <c r="UY45" s="104"/>
      <c r="UZ45" s="104"/>
      <c r="VA45" s="104"/>
      <c r="VB45" s="104"/>
      <c r="VC45" s="104"/>
      <c r="VD45" s="104"/>
      <c r="VE45" s="104"/>
      <c r="VF45" s="104"/>
      <c r="VG45" s="104"/>
      <c r="VH45" s="104"/>
      <c r="VI45" s="104"/>
      <c r="VJ45" s="104"/>
      <c r="VK45" s="104"/>
      <c r="VL45" s="104"/>
      <c r="VM45" s="104"/>
      <c r="VN45" s="104"/>
      <c r="VO45" s="104"/>
      <c r="VP45" s="104"/>
      <c r="VQ45" s="104"/>
      <c r="VR45" s="104"/>
      <c r="VS45" s="104"/>
      <c r="VT45" s="104"/>
      <c r="VU45" s="104"/>
      <c r="VV45" s="104"/>
      <c r="VW45" s="104"/>
      <c r="VX45" s="104"/>
      <c r="VY45" s="104"/>
      <c r="VZ45" s="104"/>
      <c r="WA45" s="104"/>
      <c r="WB45" s="104"/>
      <c r="WC45" s="104"/>
      <c r="WD45" s="104"/>
      <c r="WE45" s="104"/>
      <c r="WF45" s="104"/>
      <c r="WG45" s="104"/>
      <c r="WH45" s="104"/>
      <c r="WI45" s="104"/>
      <c r="WJ45" s="104"/>
      <c r="WK45" s="104"/>
      <c r="WL45" s="104"/>
      <c r="WM45" s="104"/>
      <c r="WN45" s="104"/>
      <c r="WO45" s="104"/>
      <c r="WP45" s="104"/>
      <c r="WQ45" s="104"/>
      <c r="WR45" s="104"/>
      <c r="WS45" s="104"/>
      <c r="WT45" s="104"/>
      <c r="WU45" s="104"/>
      <c r="WV45" s="104"/>
      <c r="WW45" s="104"/>
      <c r="WX45" s="104"/>
      <c r="WY45" s="104"/>
      <c r="WZ45" s="104"/>
      <c r="XA45" s="104"/>
      <c r="XB45" s="104"/>
      <c r="XC45" s="104"/>
      <c r="XD45" s="104"/>
      <c r="XE45" s="104"/>
      <c r="XF45" s="104"/>
      <c r="XG45" s="104"/>
      <c r="XH45" s="104"/>
      <c r="XI45" s="104"/>
      <c r="XJ45" s="104"/>
      <c r="XK45" s="104"/>
      <c r="XL45" s="104"/>
      <c r="XM45" s="104"/>
      <c r="XN45" s="104"/>
      <c r="XO45" s="104"/>
      <c r="XP45" s="104"/>
      <c r="XQ45" s="104"/>
      <c r="XR45" s="104"/>
      <c r="XS45" s="104"/>
      <c r="XT45" s="104"/>
      <c r="XU45" s="104"/>
      <c r="XV45" s="104"/>
      <c r="XW45" s="104"/>
      <c r="XX45" s="104"/>
      <c r="XY45" s="104"/>
      <c r="XZ45" s="104"/>
      <c r="YA45" s="104"/>
      <c r="YB45" s="104"/>
      <c r="YC45" s="104"/>
      <c r="YD45" s="104"/>
      <c r="YE45" s="104"/>
      <c r="YF45" s="104"/>
      <c r="YG45" s="104"/>
      <c r="YH45" s="104"/>
      <c r="YI45" s="104"/>
      <c r="YJ45" s="104"/>
      <c r="YK45" s="104"/>
      <c r="YL45" s="104"/>
      <c r="YM45" s="104"/>
      <c r="YN45" s="104"/>
      <c r="YO45" s="104"/>
      <c r="YP45" s="104"/>
      <c r="YQ45" s="104"/>
      <c r="YR45" s="104"/>
      <c r="YS45" s="104"/>
      <c r="YT45" s="104"/>
      <c r="YU45" s="104"/>
      <c r="YV45" s="104"/>
      <c r="YW45" s="104"/>
      <c r="YX45" s="104"/>
      <c r="YY45" s="104"/>
      <c r="YZ45" s="104"/>
      <c r="ZA45" s="104"/>
      <c r="ZB45" s="104"/>
      <c r="ZC45" s="104"/>
      <c r="ZD45" s="104"/>
      <c r="ZE45" s="104"/>
      <c r="ZF45" s="104"/>
      <c r="ZG45" s="104"/>
      <c r="ZH45" s="104"/>
      <c r="ZI45" s="104"/>
      <c r="ZJ45" s="104"/>
      <c r="ZK45" s="104"/>
      <c r="ZL45" s="104"/>
      <c r="ZM45" s="104"/>
      <c r="ZN45" s="104"/>
      <c r="ZO45" s="104"/>
      <c r="ZP45" s="104"/>
      <c r="ZQ45" s="104"/>
      <c r="ZR45" s="104"/>
      <c r="ZS45" s="104"/>
      <c r="ZT45" s="104"/>
      <c r="ZU45" s="104"/>
      <c r="ZV45" s="104"/>
      <c r="ZW45" s="104"/>
      <c r="ZX45" s="104"/>
      <c r="ZY45" s="104"/>
      <c r="ZZ45" s="104"/>
      <c r="AAA45" s="104"/>
      <c r="AAB45" s="104"/>
      <c r="AAC45" s="104"/>
      <c r="AAD45" s="104"/>
      <c r="AAE45" s="104"/>
      <c r="AAF45" s="104"/>
      <c r="AAG45" s="104"/>
      <c r="AAH45" s="104"/>
      <c r="AAI45" s="104"/>
      <c r="AAJ45" s="104"/>
      <c r="AAK45" s="104"/>
      <c r="AAL45" s="104"/>
      <c r="AAM45" s="104"/>
      <c r="AAN45" s="104"/>
      <c r="AAO45" s="104"/>
      <c r="AAP45" s="104"/>
      <c r="AAQ45" s="104"/>
      <c r="AAR45" s="104"/>
      <c r="AAS45" s="104"/>
      <c r="AAT45" s="104"/>
      <c r="AAU45" s="104"/>
      <c r="AAV45" s="104"/>
      <c r="AAW45" s="104"/>
      <c r="AAX45" s="104"/>
      <c r="AAY45" s="104"/>
      <c r="AAZ45" s="104"/>
      <c r="ABA45" s="104"/>
      <c r="ABB45" s="104"/>
      <c r="ABC45" s="104"/>
      <c r="ABD45" s="104"/>
      <c r="ABE45" s="104"/>
      <c r="ABF45" s="104"/>
      <c r="ABG45" s="104"/>
      <c r="ABH45" s="104"/>
      <c r="ABI45" s="104"/>
      <c r="ABJ45" s="104"/>
      <c r="ABK45" s="104"/>
      <c r="ABL45" s="104"/>
      <c r="ABM45" s="104"/>
      <c r="ABN45" s="104"/>
      <c r="ABO45" s="104"/>
      <c r="ABP45" s="104"/>
      <c r="ABQ45" s="104"/>
      <c r="ABR45" s="104"/>
      <c r="ABS45" s="104"/>
      <c r="ABT45" s="104"/>
      <c r="ABU45" s="104"/>
      <c r="ABV45" s="104"/>
      <c r="ABW45" s="104"/>
      <c r="ABX45" s="104"/>
      <c r="ABY45" s="104"/>
      <c r="ABZ45" s="104"/>
      <c r="ACA45" s="104"/>
      <c r="ACB45" s="104"/>
      <c r="ACC45" s="104"/>
      <c r="ACD45" s="104"/>
      <c r="ACE45" s="104"/>
      <c r="ACF45" s="104"/>
      <c r="ACG45" s="104"/>
      <c r="ACH45" s="104"/>
      <c r="ACI45" s="104"/>
      <c r="ACJ45" s="104"/>
      <c r="ACK45" s="104"/>
      <c r="ACL45" s="104"/>
      <c r="ACM45" s="104"/>
      <c r="ACN45" s="104"/>
      <c r="ACO45" s="104"/>
      <c r="ACP45" s="104"/>
      <c r="ACQ45" s="104"/>
      <c r="ACR45" s="104"/>
      <c r="ACS45" s="104"/>
      <c r="ACT45" s="104"/>
      <c r="ACU45" s="104"/>
      <c r="ACV45" s="104"/>
      <c r="ACW45" s="104"/>
      <c r="ACX45" s="104"/>
      <c r="ACY45" s="104"/>
      <c r="ACZ45" s="104"/>
      <c r="ADA45" s="104"/>
      <c r="ADB45" s="104"/>
      <c r="ADC45" s="104"/>
      <c r="ADD45" s="104"/>
      <c r="ADE45" s="104"/>
      <c r="ADF45" s="104"/>
      <c r="ADG45" s="104"/>
      <c r="ADH45" s="104"/>
      <c r="ADI45" s="104"/>
      <c r="ADJ45" s="104"/>
      <c r="ADK45" s="104"/>
      <c r="ADL45" s="104"/>
      <c r="ADM45" s="104"/>
      <c r="ADN45" s="104"/>
      <c r="ADO45" s="104"/>
      <c r="ADP45" s="104"/>
      <c r="ADQ45" s="104"/>
      <c r="ADR45" s="104"/>
      <c r="ADS45" s="104"/>
      <c r="ADT45" s="104"/>
      <c r="ADU45" s="104"/>
      <c r="ADV45" s="104"/>
      <c r="ADW45" s="104"/>
      <c r="ADX45" s="104"/>
      <c r="ADY45" s="104"/>
      <c r="ADZ45" s="104"/>
      <c r="AEA45" s="104"/>
      <c r="AEB45" s="104"/>
      <c r="AEC45" s="104"/>
      <c r="AED45" s="104"/>
      <c r="AEE45" s="104"/>
      <c r="AEF45" s="104"/>
      <c r="AEG45" s="104"/>
      <c r="AEH45" s="104"/>
      <c r="AEI45" s="104"/>
      <c r="AEJ45" s="104"/>
      <c r="AEK45" s="104"/>
      <c r="AEL45" s="104"/>
      <c r="AEM45" s="104"/>
      <c r="AEN45" s="104"/>
      <c r="AEO45" s="104"/>
      <c r="AEP45" s="104"/>
      <c r="AEQ45" s="104"/>
      <c r="AER45" s="104"/>
      <c r="AES45" s="104"/>
      <c r="AET45" s="104"/>
      <c r="AEU45" s="104"/>
      <c r="AEV45" s="104"/>
      <c r="AEW45" s="104"/>
      <c r="AEX45" s="104"/>
      <c r="AEY45" s="104"/>
      <c r="AEZ45" s="104"/>
      <c r="AFA45" s="104"/>
      <c r="AFB45" s="104"/>
      <c r="AFC45" s="104"/>
      <c r="AFD45" s="104"/>
      <c r="AFE45" s="104"/>
      <c r="AFF45" s="104"/>
      <c r="AFG45" s="104"/>
      <c r="AFH45" s="104"/>
      <c r="AFI45" s="104"/>
      <c r="AFJ45" s="104"/>
      <c r="AFK45" s="104"/>
      <c r="AFL45" s="104"/>
      <c r="AFM45" s="104"/>
      <c r="AFN45" s="104"/>
      <c r="AFO45" s="104"/>
      <c r="AFP45" s="104"/>
      <c r="AFQ45" s="104"/>
      <c r="AFR45" s="104"/>
      <c r="AFS45" s="104"/>
      <c r="AFT45" s="104"/>
      <c r="AFU45" s="104"/>
      <c r="AFV45" s="104"/>
      <c r="AFW45" s="104"/>
      <c r="AFX45" s="104"/>
      <c r="AFY45" s="104"/>
      <c r="AFZ45" s="104"/>
      <c r="AGA45" s="104"/>
      <c r="AGB45" s="104"/>
      <c r="AGC45" s="104"/>
      <c r="AGD45" s="104"/>
      <c r="AGE45" s="104"/>
      <c r="AGF45" s="104"/>
      <c r="AGG45" s="104"/>
      <c r="AGH45" s="104"/>
      <c r="AGI45" s="104"/>
      <c r="AGJ45" s="104"/>
      <c r="AGK45" s="104"/>
      <c r="AGL45" s="104"/>
      <c r="AGM45" s="104"/>
      <c r="AGN45" s="104"/>
      <c r="AGO45" s="104"/>
      <c r="AGP45" s="104"/>
      <c r="AGQ45" s="104"/>
      <c r="AGR45" s="104"/>
      <c r="AGS45" s="104"/>
      <c r="AGT45" s="104"/>
      <c r="AGU45" s="104"/>
      <c r="AGV45" s="104"/>
      <c r="AGW45" s="104"/>
      <c r="AGX45" s="104"/>
      <c r="AGY45" s="104"/>
      <c r="AGZ45" s="104"/>
      <c r="AHA45" s="104"/>
      <c r="AHB45" s="104"/>
      <c r="AHC45" s="104"/>
      <c r="AHD45" s="104"/>
      <c r="AHE45" s="104"/>
      <c r="AHF45" s="104"/>
      <c r="AHG45" s="104"/>
      <c r="AHH45" s="104"/>
      <c r="AHI45" s="104"/>
      <c r="AHJ45" s="104"/>
      <c r="AHK45" s="104"/>
      <c r="AHL45" s="104"/>
      <c r="AHM45" s="104"/>
      <c r="AHN45" s="104"/>
      <c r="AHO45" s="104"/>
      <c r="AHP45" s="104"/>
      <c r="AHQ45" s="104"/>
      <c r="AHR45" s="104"/>
      <c r="AHS45" s="104"/>
      <c r="AHT45" s="104"/>
      <c r="AHU45" s="104"/>
      <c r="AHV45" s="104"/>
      <c r="AHW45" s="104"/>
      <c r="AHX45" s="104"/>
      <c r="AHY45" s="104"/>
      <c r="AHZ45" s="104"/>
      <c r="AIA45" s="104"/>
      <c r="AIB45" s="104"/>
      <c r="AIC45" s="104"/>
      <c r="AID45" s="104"/>
      <c r="AIE45" s="104"/>
      <c r="AIF45" s="104"/>
      <c r="AIG45" s="104"/>
      <c r="AIH45" s="104"/>
      <c r="AII45" s="104"/>
      <c r="AIJ45" s="104"/>
      <c r="AIK45" s="104"/>
      <c r="AIL45" s="104"/>
      <c r="AIM45" s="104"/>
      <c r="AIN45" s="104"/>
      <c r="AIO45" s="104"/>
      <c r="AIP45" s="104"/>
      <c r="AIQ45" s="104"/>
      <c r="AIR45" s="104"/>
      <c r="AIS45" s="104"/>
      <c r="AIT45" s="104"/>
      <c r="AIU45" s="104"/>
      <c r="AIV45" s="104"/>
      <c r="AIW45" s="104"/>
      <c r="AIX45" s="104"/>
      <c r="AIY45" s="104"/>
      <c r="AIZ45" s="104"/>
      <c r="AJA45" s="104"/>
      <c r="AJB45" s="104"/>
      <c r="AJC45" s="104"/>
      <c r="AJD45" s="104"/>
      <c r="AJE45" s="104"/>
      <c r="AJF45" s="104"/>
      <c r="AJG45" s="104"/>
      <c r="AJH45" s="104"/>
      <c r="AJI45" s="104"/>
      <c r="AJJ45" s="104"/>
      <c r="AJK45" s="104"/>
      <c r="AJL45" s="104"/>
      <c r="AJM45" s="104"/>
      <c r="AJN45" s="104"/>
      <c r="AJO45" s="104"/>
      <c r="AJP45" s="104"/>
      <c r="AJQ45" s="104"/>
      <c r="AJR45" s="104"/>
      <c r="AJS45" s="104"/>
      <c r="AJT45" s="104"/>
      <c r="AJU45" s="104"/>
      <c r="AJV45" s="104"/>
      <c r="AJW45" s="104"/>
      <c r="AJX45" s="104"/>
      <c r="AJY45" s="104"/>
      <c r="AJZ45" s="104"/>
      <c r="AKA45" s="104"/>
      <c r="AKB45" s="104"/>
      <c r="AKC45" s="104"/>
      <c r="AKD45" s="104"/>
      <c r="AKE45" s="104"/>
      <c r="AKF45" s="104"/>
      <c r="AKG45" s="104"/>
      <c r="AKH45" s="104"/>
      <c r="AKI45" s="104"/>
      <c r="AKJ45" s="104"/>
      <c r="AKK45" s="104"/>
      <c r="AKL45" s="104"/>
      <c r="AKM45" s="104"/>
      <c r="AKN45" s="104"/>
      <c r="AKO45" s="104"/>
      <c r="AKP45" s="104"/>
      <c r="AKQ45" s="104"/>
      <c r="AKR45" s="104"/>
      <c r="AKS45" s="104"/>
      <c r="AKT45" s="104"/>
      <c r="AKU45" s="104"/>
      <c r="AKV45" s="104"/>
      <c r="AKW45" s="104"/>
      <c r="AKX45" s="104"/>
      <c r="AKY45" s="104"/>
      <c r="AKZ45" s="104"/>
      <c r="ALA45" s="104"/>
      <c r="ALB45" s="104"/>
      <c r="ALC45" s="104"/>
      <c r="ALD45" s="104"/>
      <c r="ALE45" s="104"/>
      <c r="ALF45" s="104"/>
      <c r="ALG45" s="104"/>
      <c r="ALH45" s="104"/>
      <c r="ALI45" s="104"/>
      <c r="ALJ45" s="104"/>
      <c r="ALK45" s="104"/>
      <c r="ALL45" s="104"/>
      <c r="ALM45" s="104"/>
      <c r="ALN45" s="104"/>
      <c r="ALO45" s="104"/>
      <c r="ALP45" s="104"/>
      <c r="ALQ45" s="104"/>
      <c r="ALR45" s="104"/>
      <c r="ALS45" s="104"/>
      <c r="ALT45" s="104"/>
      <c r="ALU45" s="104"/>
      <c r="ALV45" s="104"/>
      <c r="ALW45" s="104"/>
      <c r="ALX45" s="104"/>
      <c r="ALY45" s="104"/>
      <c r="ALZ45" s="104"/>
      <c r="AMA45" s="104"/>
      <c r="AMB45" s="104"/>
      <c r="AMC45" s="104"/>
      <c r="AMD45" s="104"/>
      <c r="AME45" s="104"/>
      <c r="AMF45" s="104"/>
      <c r="AMG45" s="104"/>
      <c r="AMH45" s="104"/>
      <c r="AMI45" s="104"/>
      <c r="AMJ45" s="104"/>
    </row>
    <row r="46" spans="1:1024" ht="15" customHeight="1" x14ac:dyDescent="0.2">
      <c r="A46" s="195" t="s">
        <v>42</v>
      </c>
      <c r="B46" s="195"/>
      <c r="C46" s="195"/>
      <c r="D46" s="195"/>
      <c r="E46" s="119"/>
      <c r="F46" s="125"/>
      <c r="G46" s="195" t="s">
        <v>42</v>
      </c>
      <c r="H46" s="195"/>
      <c r="I46" s="195"/>
      <c r="J46" s="195"/>
      <c r="K46" s="118"/>
      <c r="L46" s="118"/>
      <c r="M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4"/>
      <c r="IP46" s="104"/>
      <c r="IQ46" s="104"/>
      <c r="IR46" s="104"/>
      <c r="IS46" s="104"/>
      <c r="IT46" s="104"/>
      <c r="IU46" s="104"/>
      <c r="IV46" s="104"/>
      <c r="IW46" s="104"/>
      <c r="IX46" s="104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4"/>
      <c r="SD46" s="104"/>
      <c r="SE46" s="104"/>
      <c r="SF46" s="104"/>
      <c r="SG46" s="104"/>
      <c r="SH46" s="104"/>
      <c r="SI46" s="104"/>
      <c r="SJ46" s="104"/>
      <c r="SK46" s="104"/>
      <c r="SL46" s="104"/>
      <c r="SM46" s="104"/>
      <c r="SN46" s="104"/>
      <c r="SO46" s="104"/>
      <c r="SP46" s="104"/>
      <c r="SQ46" s="104"/>
      <c r="SR46" s="104"/>
      <c r="SS46" s="104"/>
      <c r="ST46" s="104"/>
      <c r="SU46" s="104"/>
      <c r="SV46" s="104"/>
      <c r="SW46" s="104"/>
      <c r="SX46" s="104"/>
      <c r="SY46" s="104"/>
      <c r="SZ46" s="104"/>
      <c r="TA46" s="104"/>
      <c r="TB46" s="104"/>
      <c r="TC46" s="104"/>
      <c r="TD46" s="104"/>
      <c r="TE46" s="104"/>
      <c r="TF46" s="104"/>
      <c r="TG46" s="104"/>
      <c r="TH46" s="104"/>
      <c r="TI46" s="104"/>
      <c r="TJ46" s="104"/>
      <c r="TK46" s="104"/>
      <c r="TL46" s="104"/>
      <c r="TM46" s="104"/>
      <c r="TN46" s="104"/>
      <c r="TO46" s="104"/>
      <c r="TP46" s="104"/>
      <c r="TQ46" s="104"/>
      <c r="TR46" s="104"/>
      <c r="TS46" s="104"/>
      <c r="TT46" s="104"/>
      <c r="TU46" s="104"/>
      <c r="TV46" s="104"/>
      <c r="TW46" s="104"/>
      <c r="TX46" s="104"/>
      <c r="TY46" s="104"/>
      <c r="TZ46" s="104"/>
      <c r="UA46" s="104"/>
      <c r="UB46" s="104"/>
      <c r="UC46" s="104"/>
      <c r="UD46" s="104"/>
      <c r="UE46" s="104"/>
      <c r="UF46" s="104"/>
      <c r="UG46" s="104"/>
      <c r="UH46" s="104"/>
      <c r="UI46" s="104"/>
      <c r="UJ46" s="104"/>
      <c r="UK46" s="104"/>
      <c r="UL46" s="104"/>
      <c r="UM46" s="104"/>
      <c r="UN46" s="104"/>
      <c r="UO46" s="104"/>
      <c r="UP46" s="104"/>
      <c r="UQ46" s="104"/>
      <c r="UR46" s="104"/>
      <c r="US46" s="104"/>
      <c r="UT46" s="104"/>
      <c r="UU46" s="104"/>
      <c r="UV46" s="104"/>
      <c r="UW46" s="104"/>
      <c r="UX46" s="104"/>
      <c r="UY46" s="104"/>
      <c r="UZ46" s="104"/>
      <c r="VA46" s="104"/>
      <c r="VB46" s="104"/>
      <c r="VC46" s="104"/>
      <c r="VD46" s="104"/>
      <c r="VE46" s="104"/>
      <c r="VF46" s="104"/>
      <c r="VG46" s="104"/>
      <c r="VH46" s="104"/>
      <c r="VI46" s="104"/>
      <c r="VJ46" s="104"/>
      <c r="VK46" s="104"/>
      <c r="VL46" s="104"/>
      <c r="VM46" s="104"/>
      <c r="VN46" s="104"/>
      <c r="VO46" s="104"/>
      <c r="VP46" s="104"/>
      <c r="VQ46" s="104"/>
      <c r="VR46" s="104"/>
      <c r="VS46" s="104"/>
      <c r="VT46" s="104"/>
      <c r="VU46" s="104"/>
      <c r="VV46" s="104"/>
      <c r="VW46" s="104"/>
      <c r="VX46" s="104"/>
      <c r="VY46" s="104"/>
      <c r="VZ46" s="104"/>
      <c r="WA46" s="104"/>
      <c r="WB46" s="104"/>
      <c r="WC46" s="104"/>
      <c r="WD46" s="104"/>
      <c r="WE46" s="104"/>
      <c r="WF46" s="104"/>
      <c r="WG46" s="104"/>
      <c r="WH46" s="104"/>
      <c r="WI46" s="104"/>
      <c r="WJ46" s="104"/>
      <c r="WK46" s="104"/>
      <c r="WL46" s="104"/>
      <c r="WM46" s="104"/>
      <c r="WN46" s="104"/>
      <c r="WO46" s="104"/>
      <c r="WP46" s="104"/>
      <c r="WQ46" s="104"/>
      <c r="WR46" s="104"/>
      <c r="WS46" s="104"/>
      <c r="WT46" s="104"/>
      <c r="WU46" s="104"/>
      <c r="WV46" s="104"/>
      <c r="WW46" s="104"/>
      <c r="WX46" s="104"/>
      <c r="WY46" s="104"/>
      <c r="WZ46" s="104"/>
      <c r="XA46" s="104"/>
      <c r="XB46" s="104"/>
      <c r="XC46" s="104"/>
      <c r="XD46" s="104"/>
      <c r="XE46" s="104"/>
      <c r="XF46" s="104"/>
      <c r="XG46" s="104"/>
      <c r="XH46" s="104"/>
      <c r="XI46" s="104"/>
      <c r="XJ46" s="104"/>
      <c r="XK46" s="104"/>
      <c r="XL46" s="104"/>
      <c r="XM46" s="104"/>
      <c r="XN46" s="104"/>
      <c r="XO46" s="104"/>
      <c r="XP46" s="104"/>
      <c r="XQ46" s="104"/>
      <c r="XR46" s="104"/>
      <c r="XS46" s="104"/>
      <c r="XT46" s="104"/>
      <c r="XU46" s="104"/>
      <c r="XV46" s="104"/>
      <c r="XW46" s="104"/>
      <c r="XX46" s="104"/>
      <c r="XY46" s="104"/>
      <c r="XZ46" s="104"/>
      <c r="YA46" s="104"/>
      <c r="YB46" s="104"/>
      <c r="YC46" s="104"/>
      <c r="YD46" s="104"/>
      <c r="YE46" s="104"/>
      <c r="YF46" s="104"/>
      <c r="YG46" s="104"/>
      <c r="YH46" s="104"/>
      <c r="YI46" s="104"/>
      <c r="YJ46" s="104"/>
      <c r="YK46" s="104"/>
      <c r="YL46" s="104"/>
      <c r="YM46" s="104"/>
      <c r="YN46" s="104"/>
      <c r="YO46" s="104"/>
      <c r="YP46" s="104"/>
      <c r="YQ46" s="104"/>
      <c r="YR46" s="104"/>
      <c r="YS46" s="104"/>
      <c r="YT46" s="104"/>
      <c r="YU46" s="104"/>
      <c r="YV46" s="104"/>
      <c r="YW46" s="104"/>
      <c r="YX46" s="104"/>
      <c r="YY46" s="104"/>
      <c r="YZ46" s="104"/>
      <c r="ZA46" s="104"/>
      <c r="ZB46" s="104"/>
      <c r="ZC46" s="104"/>
      <c r="ZD46" s="104"/>
      <c r="ZE46" s="104"/>
      <c r="ZF46" s="104"/>
      <c r="ZG46" s="104"/>
      <c r="ZH46" s="104"/>
      <c r="ZI46" s="104"/>
      <c r="ZJ46" s="104"/>
      <c r="ZK46" s="104"/>
      <c r="ZL46" s="104"/>
      <c r="ZM46" s="104"/>
      <c r="ZN46" s="104"/>
      <c r="ZO46" s="104"/>
      <c r="ZP46" s="104"/>
      <c r="ZQ46" s="104"/>
      <c r="ZR46" s="104"/>
      <c r="ZS46" s="104"/>
      <c r="ZT46" s="104"/>
      <c r="ZU46" s="104"/>
      <c r="ZV46" s="104"/>
      <c r="ZW46" s="104"/>
      <c r="ZX46" s="104"/>
      <c r="ZY46" s="104"/>
      <c r="ZZ46" s="104"/>
      <c r="AAA46" s="104"/>
      <c r="AAB46" s="104"/>
      <c r="AAC46" s="104"/>
      <c r="AAD46" s="104"/>
      <c r="AAE46" s="104"/>
      <c r="AAF46" s="104"/>
      <c r="AAG46" s="104"/>
      <c r="AAH46" s="104"/>
      <c r="AAI46" s="104"/>
      <c r="AAJ46" s="104"/>
      <c r="AAK46" s="104"/>
      <c r="AAL46" s="104"/>
      <c r="AAM46" s="104"/>
      <c r="AAN46" s="104"/>
      <c r="AAO46" s="104"/>
      <c r="AAP46" s="104"/>
      <c r="AAQ46" s="104"/>
      <c r="AAR46" s="104"/>
      <c r="AAS46" s="104"/>
      <c r="AAT46" s="104"/>
      <c r="AAU46" s="104"/>
      <c r="AAV46" s="104"/>
      <c r="AAW46" s="104"/>
      <c r="AAX46" s="104"/>
      <c r="AAY46" s="104"/>
      <c r="AAZ46" s="104"/>
      <c r="ABA46" s="104"/>
      <c r="ABB46" s="104"/>
      <c r="ABC46" s="104"/>
      <c r="ABD46" s="104"/>
      <c r="ABE46" s="104"/>
      <c r="ABF46" s="104"/>
      <c r="ABG46" s="104"/>
      <c r="ABH46" s="104"/>
      <c r="ABI46" s="104"/>
      <c r="ABJ46" s="104"/>
      <c r="ABK46" s="104"/>
      <c r="ABL46" s="104"/>
      <c r="ABM46" s="104"/>
      <c r="ABN46" s="104"/>
      <c r="ABO46" s="104"/>
      <c r="ABP46" s="104"/>
      <c r="ABQ46" s="104"/>
      <c r="ABR46" s="104"/>
      <c r="ABS46" s="104"/>
      <c r="ABT46" s="104"/>
      <c r="ABU46" s="104"/>
      <c r="ABV46" s="104"/>
      <c r="ABW46" s="104"/>
      <c r="ABX46" s="104"/>
      <c r="ABY46" s="104"/>
      <c r="ABZ46" s="104"/>
      <c r="ACA46" s="104"/>
      <c r="ACB46" s="104"/>
      <c r="ACC46" s="104"/>
      <c r="ACD46" s="104"/>
      <c r="ACE46" s="104"/>
      <c r="ACF46" s="104"/>
      <c r="ACG46" s="104"/>
      <c r="ACH46" s="104"/>
      <c r="ACI46" s="104"/>
      <c r="ACJ46" s="104"/>
      <c r="ACK46" s="104"/>
      <c r="ACL46" s="104"/>
      <c r="ACM46" s="104"/>
      <c r="ACN46" s="104"/>
      <c r="ACO46" s="104"/>
      <c r="ACP46" s="104"/>
      <c r="ACQ46" s="104"/>
      <c r="ACR46" s="104"/>
      <c r="ACS46" s="104"/>
      <c r="ACT46" s="104"/>
      <c r="ACU46" s="104"/>
      <c r="ACV46" s="104"/>
      <c r="ACW46" s="104"/>
      <c r="ACX46" s="104"/>
      <c r="ACY46" s="104"/>
      <c r="ACZ46" s="104"/>
      <c r="ADA46" s="104"/>
      <c r="ADB46" s="104"/>
      <c r="ADC46" s="104"/>
      <c r="ADD46" s="104"/>
      <c r="ADE46" s="104"/>
      <c r="ADF46" s="104"/>
      <c r="ADG46" s="104"/>
      <c r="ADH46" s="104"/>
      <c r="ADI46" s="104"/>
      <c r="ADJ46" s="104"/>
      <c r="ADK46" s="104"/>
      <c r="ADL46" s="104"/>
      <c r="ADM46" s="104"/>
      <c r="ADN46" s="104"/>
      <c r="ADO46" s="104"/>
      <c r="ADP46" s="104"/>
      <c r="ADQ46" s="104"/>
      <c r="ADR46" s="104"/>
      <c r="ADS46" s="104"/>
      <c r="ADT46" s="104"/>
      <c r="ADU46" s="104"/>
      <c r="ADV46" s="104"/>
      <c r="ADW46" s="104"/>
      <c r="ADX46" s="104"/>
      <c r="ADY46" s="104"/>
      <c r="ADZ46" s="104"/>
      <c r="AEA46" s="104"/>
      <c r="AEB46" s="104"/>
      <c r="AEC46" s="104"/>
      <c r="AED46" s="104"/>
      <c r="AEE46" s="104"/>
      <c r="AEF46" s="104"/>
      <c r="AEG46" s="104"/>
      <c r="AEH46" s="104"/>
      <c r="AEI46" s="104"/>
      <c r="AEJ46" s="104"/>
      <c r="AEK46" s="104"/>
      <c r="AEL46" s="104"/>
      <c r="AEM46" s="104"/>
      <c r="AEN46" s="104"/>
      <c r="AEO46" s="104"/>
      <c r="AEP46" s="104"/>
      <c r="AEQ46" s="104"/>
      <c r="AER46" s="104"/>
      <c r="AES46" s="104"/>
      <c r="AET46" s="104"/>
      <c r="AEU46" s="104"/>
      <c r="AEV46" s="104"/>
      <c r="AEW46" s="104"/>
      <c r="AEX46" s="104"/>
      <c r="AEY46" s="104"/>
      <c r="AEZ46" s="104"/>
      <c r="AFA46" s="104"/>
      <c r="AFB46" s="104"/>
      <c r="AFC46" s="104"/>
      <c r="AFD46" s="104"/>
      <c r="AFE46" s="104"/>
      <c r="AFF46" s="104"/>
      <c r="AFG46" s="104"/>
      <c r="AFH46" s="104"/>
      <c r="AFI46" s="104"/>
      <c r="AFJ46" s="104"/>
      <c r="AFK46" s="104"/>
      <c r="AFL46" s="104"/>
      <c r="AFM46" s="104"/>
      <c r="AFN46" s="104"/>
      <c r="AFO46" s="104"/>
      <c r="AFP46" s="104"/>
      <c r="AFQ46" s="104"/>
      <c r="AFR46" s="104"/>
      <c r="AFS46" s="104"/>
      <c r="AFT46" s="104"/>
      <c r="AFU46" s="104"/>
      <c r="AFV46" s="104"/>
      <c r="AFW46" s="104"/>
      <c r="AFX46" s="104"/>
      <c r="AFY46" s="104"/>
      <c r="AFZ46" s="104"/>
      <c r="AGA46" s="104"/>
      <c r="AGB46" s="104"/>
      <c r="AGC46" s="104"/>
      <c r="AGD46" s="104"/>
      <c r="AGE46" s="104"/>
      <c r="AGF46" s="104"/>
      <c r="AGG46" s="104"/>
      <c r="AGH46" s="104"/>
      <c r="AGI46" s="104"/>
      <c r="AGJ46" s="104"/>
      <c r="AGK46" s="104"/>
      <c r="AGL46" s="104"/>
      <c r="AGM46" s="104"/>
      <c r="AGN46" s="104"/>
      <c r="AGO46" s="104"/>
      <c r="AGP46" s="104"/>
      <c r="AGQ46" s="104"/>
      <c r="AGR46" s="104"/>
      <c r="AGS46" s="104"/>
      <c r="AGT46" s="104"/>
      <c r="AGU46" s="104"/>
      <c r="AGV46" s="104"/>
      <c r="AGW46" s="104"/>
      <c r="AGX46" s="104"/>
      <c r="AGY46" s="104"/>
      <c r="AGZ46" s="104"/>
      <c r="AHA46" s="104"/>
      <c r="AHB46" s="104"/>
      <c r="AHC46" s="104"/>
      <c r="AHD46" s="104"/>
      <c r="AHE46" s="104"/>
      <c r="AHF46" s="104"/>
      <c r="AHG46" s="104"/>
      <c r="AHH46" s="104"/>
      <c r="AHI46" s="104"/>
      <c r="AHJ46" s="104"/>
      <c r="AHK46" s="104"/>
      <c r="AHL46" s="104"/>
      <c r="AHM46" s="104"/>
      <c r="AHN46" s="104"/>
      <c r="AHO46" s="104"/>
      <c r="AHP46" s="104"/>
      <c r="AHQ46" s="104"/>
      <c r="AHR46" s="104"/>
      <c r="AHS46" s="104"/>
      <c r="AHT46" s="104"/>
      <c r="AHU46" s="104"/>
      <c r="AHV46" s="104"/>
      <c r="AHW46" s="104"/>
      <c r="AHX46" s="104"/>
      <c r="AHY46" s="104"/>
      <c r="AHZ46" s="104"/>
      <c r="AIA46" s="104"/>
      <c r="AIB46" s="104"/>
      <c r="AIC46" s="104"/>
      <c r="AID46" s="104"/>
      <c r="AIE46" s="104"/>
      <c r="AIF46" s="104"/>
      <c r="AIG46" s="104"/>
      <c r="AIH46" s="104"/>
      <c r="AII46" s="104"/>
      <c r="AIJ46" s="104"/>
      <c r="AIK46" s="104"/>
      <c r="AIL46" s="104"/>
      <c r="AIM46" s="104"/>
      <c r="AIN46" s="104"/>
      <c r="AIO46" s="104"/>
      <c r="AIP46" s="104"/>
      <c r="AIQ46" s="104"/>
      <c r="AIR46" s="104"/>
      <c r="AIS46" s="104"/>
      <c r="AIT46" s="104"/>
      <c r="AIU46" s="104"/>
      <c r="AIV46" s="104"/>
      <c r="AIW46" s="104"/>
      <c r="AIX46" s="104"/>
      <c r="AIY46" s="104"/>
      <c r="AIZ46" s="104"/>
      <c r="AJA46" s="104"/>
      <c r="AJB46" s="104"/>
      <c r="AJC46" s="104"/>
      <c r="AJD46" s="104"/>
      <c r="AJE46" s="104"/>
      <c r="AJF46" s="104"/>
      <c r="AJG46" s="104"/>
      <c r="AJH46" s="104"/>
      <c r="AJI46" s="104"/>
      <c r="AJJ46" s="104"/>
      <c r="AJK46" s="104"/>
      <c r="AJL46" s="104"/>
      <c r="AJM46" s="104"/>
      <c r="AJN46" s="104"/>
      <c r="AJO46" s="104"/>
      <c r="AJP46" s="104"/>
      <c r="AJQ46" s="104"/>
      <c r="AJR46" s="104"/>
      <c r="AJS46" s="104"/>
      <c r="AJT46" s="104"/>
      <c r="AJU46" s="104"/>
      <c r="AJV46" s="104"/>
      <c r="AJW46" s="104"/>
      <c r="AJX46" s="104"/>
      <c r="AJY46" s="104"/>
      <c r="AJZ46" s="104"/>
      <c r="AKA46" s="104"/>
      <c r="AKB46" s="104"/>
      <c r="AKC46" s="104"/>
      <c r="AKD46" s="104"/>
      <c r="AKE46" s="104"/>
      <c r="AKF46" s="104"/>
      <c r="AKG46" s="104"/>
      <c r="AKH46" s="104"/>
      <c r="AKI46" s="104"/>
      <c r="AKJ46" s="104"/>
      <c r="AKK46" s="104"/>
      <c r="AKL46" s="104"/>
      <c r="AKM46" s="104"/>
      <c r="AKN46" s="104"/>
      <c r="AKO46" s="104"/>
      <c r="AKP46" s="104"/>
      <c r="AKQ46" s="104"/>
      <c r="AKR46" s="104"/>
      <c r="AKS46" s="104"/>
      <c r="AKT46" s="104"/>
      <c r="AKU46" s="104"/>
      <c r="AKV46" s="104"/>
      <c r="AKW46" s="104"/>
      <c r="AKX46" s="104"/>
      <c r="AKY46" s="104"/>
      <c r="AKZ46" s="104"/>
      <c r="ALA46" s="104"/>
      <c r="ALB46" s="104"/>
      <c r="ALC46" s="104"/>
      <c r="ALD46" s="104"/>
      <c r="ALE46" s="104"/>
      <c r="ALF46" s="104"/>
      <c r="ALG46" s="104"/>
      <c r="ALH46" s="104"/>
      <c r="ALI46" s="104"/>
      <c r="ALJ46" s="104"/>
      <c r="ALK46" s="104"/>
      <c r="ALL46" s="104"/>
      <c r="ALM46" s="104"/>
      <c r="ALN46" s="104"/>
      <c r="ALO46" s="104"/>
      <c r="ALP46" s="104"/>
      <c r="ALQ46" s="104"/>
      <c r="ALR46" s="104"/>
      <c r="ALS46" s="104"/>
      <c r="ALT46" s="104"/>
      <c r="ALU46" s="104"/>
      <c r="ALV46" s="104"/>
      <c r="ALW46" s="104"/>
      <c r="ALX46" s="104"/>
      <c r="ALY46" s="104"/>
      <c r="ALZ46" s="104"/>
      <c r="AMA46" s="104"/>
      <c r="AMB46" s="104"/>
      <c r="AMC46" s="104"/>
      <c r="AMD46" s="104"/>
      <c r="AME46" s="104"/>
      <c r="AMF46" s="104"/>
      <c r="AMG46" s="104"/>
      <c r="AMH46" s="104"/>
      <c r="AMI46" s="104"/>
      <c r="AMJ46" s="104"/>
    </row>
    <row r="47" spans="1:1024" ht="15" customHeight="1" x14ac:dyDescent="0.2">
      <c r="A47" s="203" t="s">
        <v>43</v>
      </c>
      <c r="B47" s="203"/>
      <c r="C47" s="203"/>
      <c r="D47" s="203"/>
      <c r="E47" s="119">
        <v>14100</v>
      </c>
      <c r="F47" s="119">
        <v>14090</v>
      </c>
      <c r="G47" s="197" t="s">
        <v>6</v>
      </c>
      <c r="H47" s="197"/>
      <c r="I47" s="197"/>
      <c r="J47" s="197"/>
      <c r="K47" s="118">
        <f>E54-SUM(K48:K53)</f>
        <v>184237</v>
      </c>
      <c r="L47" s="118">
        <f>F54-L49-L50</f>
        <v>107690</v>
      </c>
      <c r="M47" s="146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4"/>
      <c r="SD47" s="104"/>
      <c r="SE47" s="104"/>
      <c r="SF47" s="104"/>
      <c r="SG47" s="104"/>
      <c r="SH47" s="104"/>
      <c r="SI47" s="104"/>
      <c r="SJ47" s="104"/>
      <c r="SK47" s="104"/>
      <c r="SL47" s="104"/>
      <c r="SM47" s="104"/>
      <c r="SN47" s="104"/>
      <c r="SO47" s="104"/>
      <c r="SP47" s="104"/>
      <c r="SQ47" s="104"/>
      <c r="SR47" s="104"/>
      <c r="SS47" s="104"/>
      <c r="ST47" s="104"/>
      <c r="SU47" s="104"/>
      <c r="SV47" s="104"/>
      <c r="SW47" s="104"/>
      <c r="SX47" s="104"/>
      <c r="SY47" s="104"/>
      <c r="SZ47" s="104"/>
      <c r="TA47" s="104"/>
      <c r="TB47" s="104"/>
      <c r="TC47" s="104"/>
      <c r="TD47" s="104"/>
      <c r="TE47" s="104"/>
      <c r="TF47" s="104"/>
      <c r="TG47" s="104"/>
      <c r="TH47" s="104"/>
      <c r="TI47" s="104"/>
      <c r="TJ47" s="104"/>
      <c r="TK47" s="104"/>
      <c r="TL47" s="104"/>
      <c r="TM47" s="104"/>
      <c r="TN47" s="104"/>
      <c r="TO47" s="104"/>
      <c r="TP47" s="104"/>
      <c r="TQ47" s="104"/>
      <c r="TR47" s="104"/>
      <c r="TS47" s="104"/>
      <c r="TT47" s="104"/>
      <c r="TU47" s="104"/>
      <c r="TV47" s="104"/>
      <c r="TW47" s="104"/>
      <c r="TX47" s="104"/>
      <c r="TY47" s="104"/>
      <c r="TZ47" s="104"/>
      <c r="UA47" s="104"/>
      <c r="UB47" s="104"/>
      <c r="UC47" s="104"/>
      <c r="UD47" s="104"/>
      <c r="UE47" s="104"/>
      <c r="UF47" s="104"/>
      <c r="UG47" s="104"/>
      <c r="UH47" s="104"/>
      <c r="UI47" s="104"/>
      <c r="UJ47" s="104"/>
      <c r="UK47" s="104"/>
      <c r="UL47" s="104"/>
      <c r="UM47" s="104"/>
      <c r="UN47" s="104"/>
      <c r="UO47" s="104"/>
      <c r="UP47" s="104"/>
      <c r="UQ47" s="104"/>
      <c r="UR47" s="104"/>
      <c r="US47" s="104"/>
      <c r="UT47" s="104"/>
      <c r="UU47" s="104"/>
      <c r="UV47" s="104"/>
      <c r="UW47" s="104"/>
      <c r="UX47" s="104"/>
      <c r="UY47" s="104"/>
      <c r="UZ47" s="104"/>
      <c r="VA47" s="104"/>
      <c r="VB47" s="104"/>
      <c r="VC47" s="104"/>
      <c r="VD47" s="104"/>
      <c r="VE47" s="104"/>
      <c r="VF47" s="104"/>
      <c r="VG47" s="104"/>
      <c r="VH47" s="104"/>
      <c r="VI47" s="104"/>
      <c r="VJ47" s="104"/>
      <c r="VK47" s="104"/>
      <c r="VL47" s="104"/>
      <c r="VM47" s="104"/>
      <c r="VN47" s="104"/>
      <c r="VO47" s="104"/>
      <c r="VP47" s="104"/>
      <c r="VQ47" s="104"/>
      <c r="VR47" s="104"/>
      <c r="VS47" s="104"/>
      <c r="VT47" s="104"/>
      <c r="VU47" s="104"/>
      <c r="VV47" s="104"/>
      <c r="VW47" s="104"/>
      <c r="VX47" s="104"/>
      <c r="VY47" s="104"/>
      <c r="VZ47" s="104"/>
      <c r="WA47" s="104"/>
      <c r="WB47" s="104"/>
      <c r="WC47" s="104"/>
      <c r="WD47" s="104"/>
      <c r="WE47" s="104"/>
      <c r="WF47" s="104"/>
      <c r="WG47" s="104"/>
      <c r="WH47" s="104"/>
      <c r="WI47" s="104"/>
      <c r="WJ47" s="104"/>
      <c r="WK47" s="104"/>
      <c r="WL47" s="104"/>
      <c r="WM47" s="104"/>
      <c r="WN47" s="104"/>
      <c r="WO47" s="104"/>
      <c r="WP47" s="104"/>
      <c r="WQ47" s="104"/>
      <c r="WR47" s="104"/>
      <c r="WS47" s="104"/>
      <c r="WT47" s="104"/>
      <c r="WU47" s="104"/>
      <c r="WV47" s="104"/>
      <c r="WW47" s="104"/>
      <c r="WX47" s="104"/>
      <c r="WY47" s="104"/>
      <c r="WZ47" s="104"/>
      <c r="XA47" s="104"/>
      <c r="XB47" s="104"/>
      <c r="XC47" s="104"/>
      <c r="XD47" s="104"/>
      <c r="XE47" s="104"/>
      <c r="XF47" s="104"/>
      <c r="XG47" s="104"/>
      <c r="XH47" s="104"/>
      <c r="XI47" s="104"/>
      <c r="XJ47" s="104"/>
      <c r="XK47" s="104"/>
      <c r="XL47" s="104"/>
      <c r="XM47" s="104"/>
      <c r="XN47" s="104"/>
      <c r="XO47" s="104"/>
      <c r="XP47" s="104"/>
      <c r="XQ47" s="104"/>
      <c r="XR47" s="104"/>
      <c r="XS47" s="104"/>
      <c r="XT47" s="104"/>
      <c r="XU47" s="104"/>
      <c r="XV47" s="104"/>
      <c r="XW47" s="104"/>
      <c r="XX47" s="104"/>
      <c r="XY47" s="104"/>
      <c r="XZ47" s="104"/>
      <c r="YA47" s="104"/>
      <c r="YB47" s="104"/>
      <c r="YC47" s="104"/>
      <c r="YD47" s="104"/>
      <c r="YE47" s="104"/>
      <c r="YF47" s="104"/>
      <c r="YG47" s="104"/>
      <c r="YH47" s="104"/>
      <c r="YI47" s="104"/>
      <c r="YJ47" s="104"/>
      <c r="YK47" s="104"/>
      <c r="YL47" s="104"/>
      <c r="YM47" s="104"/>
      <c r="YN47" s="104"/>
      <c r="YO47" s="104"/>
      <c r="YP47" s="104"/>
      <c r="YQ47" s="104"/>
      <c r="YR47" s="104"/>
      <c r="YS47" s="104"/>
      <c r="YT47" s="104"/>
      <c r="YU47" s="104"/>
      <c r="YV47" s="104"/>
      <c r="YW47" s="104"/>
      <c r="YX47" s="104"/>
      <c r="YY47" s="104"/>
      <c r="YZ47" s="104"/>
      <c r="ZA47" s="104"/>
      <c r="ZB47" s="104"/>
      <c r="ZC47" s="104"/>
      <c r="ZD47" s="104"/>
      <c r="ZE47" s="104"/>
      <c r="ZF47" s="104"/>
      <c r="ZG47" s="104"/>
      <c r="ZH47" s="104"/>
      <c r="ZI47" s="104"/>
      <c r="ZJ47" s="104"/>
      <c r="ZK47" s="104"/>
      <c r="ZL47" s="104"/>
      <c r="ZM47" s="104"/>
      <c r="ZN47" s="104"/>
      <c r="ZO47" s="104"/>
      <c r="ZP47" s="104"/>
      <c r="ZQ47" s="104"/>
      <c r="ZR47" s="104"/>
      <c r="ZS47" s="104"/>
      <c r="ZT47" s="104"/>
      <c r="ZU47" s="104"/>
      <c r="ZV47" s="104"/>
      <c r="ZW47" s="104"/>
      <c r="ZX47" s="104"/>
      <c r="ZY47" s="104"/>
      <c r="ZZ47" s="104"/>
      <c r="AAA47" s="104"/>
      <c r="AAB47" s="104"/>
      <c r="AAC47" s="104"/>
      <c r="AAD47" s="104"/>
      <c r="AAE47" s="104"/>
      <c r="AAF47" s="104"/>
      <c r="AAG47" s="104"/>
      <c r="AAH47" s="104"/>
      <c r="AAI47" s="104"/>
      <c r="AAJ47" s="104"/>
      <c r="AAK47" s="104"/>
      <c r="AAL47" s="104"/>
      <c r="AAM47" s="104"/>
      <c r="AAN47" s="104"/>
      <c r="AAO47" s="104"/>
      <c r="AAP47" s="104"/>
      <c r="AAQ47" s="104"/>
      <c r="AAR47" s="104"/>
      <c r="AAS47" s="104"/>
      <c r="AAT47" s="104"/>
      <c r="AAU47" s="104"/>
      <c r="AAV47" s="104"/>
      <c r="AAW47" s="104"/>
      <c r="AAX47" s="104"/>
      <c r="AAY47" s="104"/>
      <c r="AAZ47" s="104"/>
      <c r="ABA47" s="104"/>
      <c r="ABB47" s="104"/>
      <c r="ABC47" s="104"/>
      <c r="ABD47" s="104"/>
      <c r="ABE47" s="104"/>
      <c r="ABF47" s="104"/>
      <c r="ABG47" s="104"/>
      <c r="ABH47" s="104"/>
      <c r="ABI47" s="104"/>
      <c r="ABJ47" s="104"/>
      <c r="ABK47" s="104"/>
      <c r="ABL47" s="104"/>
      <c r="ABM47" s="104"/>
      <c r="ABN47" s="104"/>
      <c r="ABO47" s="104"/>
      <c r="ABP47" s="104"/>
      <c r="ABQ47" s="104"/>
      <c r="ABR47" s="104"/>
      <c r="ABS47" s="104"/>
      <c r="ABT47" s="104"/>
      <c r="ABU47" s="104"/>
      <c r="ABV47" s="104"/>
      <c r="ABW47" s="104"/>
      <c r="ABX47" s="104"/>
      <c r="ABY47" s="104"/>
      <c r="ABZ47" s="104"/>
      <c r="ACA47" s="104"/>
      <c r="ACB47" s="104"/>
      <c r="ACC47" s="104"/>
      <c r="ACD47" s="104"/>
      <c r="ACE47" s="104"/>
      <c r="ACF47" s="104"/>
      <c r="ACG47" s="104"/>
      <c r="ACH47" s="104"/>
      <c r="ACI47" s="104"/>
      <c r="ACJ47" s="104"/>
      <c r="ACK47" s="104"/>
      <c r="ACL47" s="104"/>
      <c r="ACM47" s="104"/>
      <c r="ACN47" s="104"/>
      <c r="ACO47" s="104"/>
      <c r="ACP47" s="104"/>
      <c r="ACQ47" s="104"/>
      <c r="ACR47" s="104"/>
      <c r="ACS47" s="104"/>
      <c r="ACT47" s="104"/>
      <c r="ACU47" s="104"/>
      <c r="ACV47" s="104"/>
      <c r="ACW47" s="104"/>
      <c r="ACX47" s="104"/>
      <c r="ACY47" s="104"/>
      <c r="ACZ47" s="104"/>
      <c r="ADA47" s="104"/>
      <c r="ADB47" s="104"/>
      <c r="ADC47" s="104"/>
      <c r="ADD47" s="104"/>
      <c r="ADE47" s="104"/>
      <c r="ADF47" s="104"/>
      <c r="ADG47" s="104"/>
      <c r="ADH47" s="104"/>
      <c r="ADI47" s="104"/>
      <c r="ADJ47" s="104"/>
      <c r="ADK47" s="104"/>
      <c r="ADL47" s="104"/>
      <c r="ADM47" s="104"/>
      <c r="ADN47" s="104"/>
      <c r="ADO47" s="104"/>
      <c r="ADP47" s="104"/>
      <c r="ADQ47" s="104"/>
      <c r="ADR47" s="104"/>
      <c r="ADS47" s="104"/>
      <c r="ADT47" s="104"/>
      <c r="ADU47" s="104"/>
      <c r="ADV47" s="104"/>
      <c r="ADW47" s="104"/>
      <c r="ADX47" s="104"/>
      <c r="ADY47" s="104"/>
      <c r="ADZ47" s="104"/>
      <c r="AEA47" s="104"/>
      <c r="AEB47" s="104"/>
      <c r="AEC47" s="104"/>
      <c r="AED47" s="104"/>
      <c r="AEE47" s="104"/>
      <c r="AEF47" s="104"/>
      <c r="AEG47" s="104"/>
      <c r="AEH47" s="104"/>
      <c r="AEI47" s="104"/>
      <c r="AEJ47" s="104"/>
      <c r="AEK47" s="104"/>
      <c r="AEL47" s="104"/>
      <c r="AEM47" s="104"/>
      <c r="AEN47" s="104"/>
      <c r="AEO47" s="104"/>
      <c r="AEP47" s="104"/>
      <c r="AEQ47" s="104"/>
      <c r="AER47" s="104"/>
      <c r="AES47" s="104"/>
      <c r="AET47" s="104"/>
      <c r="AEU47" s="104"/>
      <c r="AEV47" s="104"/>
      <c r="AEW47" s="104"/>
      <c r="AEX47" s="104"/>
      <c r="AEY47" s="104"/>
      <c r="AEZ47" s="104"/>
      <c r="AFA47" s="104"/>
      <c r="AFB47" s="104"/>
      <c r="AFC47" s="104"/>
      <c r="AFD47" s="104"/>
      <c r="AFE47" s="104"/>
      <c r="AFF47" s="104"/>
      <c r="AFG47" s="104"/>
      <c r="AFH47" s="104"/>
      <c r="AFI47" s="104"/>
      <c r="AFJ47" s="104"/>
      <c r="AFK47" s="104"/>
      <c r="AFL47" s="104"/>
      <c r="AFM47" s="104"/>
      <c r="AFN47" s="104"/>
      <c r="AFO47" s="104"/>
      <c r="AFP47" s="104"/>
      <c r="AFQ47" s="104"/>
      <c r="AFR47" s="104"/>
      <c r="AFS47" s="104"/>
      <c r="AFT47" s="104"/>
      <c r="AFU47" s="104"/>
      <c r="AFV47" s="104"/>
      <c r="AFW47" s="104"/>
      <c r="AFX47" s="104"/>
      <c r="AFY47" s="104"/>
      <c r="AFZ47" s="104"/>
      <c r="AGA47" s="104"/>
      <c r="AGB47" s="104"/>
      <c r="AGC47" s="104"/>
      <c r="AGD47" s="104"/>
      <c r="AGE47" s="104"/>
      <c r="AGF47" s="104"/>
      <c r="AGG47" s="104"/>
      <c r="AGH47" s="104"/>
      <c r="AGI47" s="104"/>
      <c r="AGJ47" s="104"/>
      <c r="AGK47" s="104"/>
      <c r="AGL47" s="104"/>
      <c r="AGM47" s="104"/>
      <c r="AGN47" s="104"/>
      <c r="AGO47" s="104"/>
      <c r="AGP47" s="104"/>
      <c r="AGQ47" s="104"/>
      <c r="AGR47" s="104"/>
      <c r="AGS47" s="104"/>
      <c r="AGT47" s="104"/>
      <c r="AGU47" s="104"/>
      <c r="AGV47" s="104"/>
      <c r="AGW47" s="104"/>
      <c r="AGX47" s="104"/>
      <c r="AGY47" s="104"/>
      <c r="AGZ47" s="104"/>
      <c r="AHA47" s="104"/>
      <c r="AHB47" s="104"/>
      <c r="AHC47" s="104"/>
      <c r="AHD47" s="104"/>
      <c r="AHE47" s="104"/>
      <c r="AHF47" s="104"/>
      <c r="AHG47" s="104"/>
      <c r="AHH47" s="104"/>
      <c r="AHI47" s="104"/>
      <c r="AHJ47" s="104"/>
      <c r="AHK47" s="104"/>
      <c r="AHL47" s="104"/>
      <c r="AHM47" s="104"/>
      <c r="AHN47" s="104"/>
      <c r="AHO47" s="104"/>
      <c r="AHP47" s="104"/>
      <c r="AHQ47" s="104"/>
      <c r="AHR47" s="104"/>
      <c r="AHS47" s="104"/>
      <c r="AHT47" s="104"/>
      <c r="AHU47" s="104"/>
      <c r="AHV47" s="104"/>
      <c r="AHW47" s="104"/>
      <c r="AHX47" s="104"/>
      <c r="AHY47" s="104"/>
      <c r="AHZ47" s="104"/>
      <c r="AIA47" s="104"/>
      <c r="AIB47" s="104"/>
      <c r="AIC47" s="104"/>
      <c r="AID47" s="104"/>
      <c r="AIE47" s="104"/>
      <c r="AIF47" s="104"/>
      <c r="AIG47" s="104"/>
      <c r="AIH47" s="104"/>
      <c r="AII47" s="104"/>
      <c r="AIJ47" s="104"/>
      <c r="AIK47" s="104"/>
      <c r="AIL47" s="104"/>
      <c r="AIM47" s="104"/>
      <c r="AIN47" s="104"/>
      <c r="AIO47" s="104"/>
      <c r="AIP47" s="104"/>
      <c r="AIQ47" s="104"/>
      <c r="AIR47" s="104"/>
      <c r="AIS47" s="104"/>
      <c r="AIT47" s="104"/>
      <c r="AIU47" s="104"/>
      <c r="AIV47" s="104"/>
      <c r="AIW47" s="104"/>
      <c r="AIX47" s="104"/>
      <c r="AIY47" s="104"/>
      <c r="AIZ47" s="104"/>
      <c r="AJA47" s="104"/>
      <c r="AJB47" s="104"/>
      <c r="AJC47" s="104"/>
      <c r="AJD47" s="104"/>
      <c r="AJE47" s="104"/>
      <c r="AJF47" s="104"/>
      <c r="AJG47" s="104"/>
      <c r="AJH47" s="104"/>
      <c r="AJI47" s="104"/>
      <c r="AJJ47" s="104"/>
      <c r="AJK47" s="104"/>
      <c r="AJL47" s="104"/>
      <c r="AJM47" s="104"/>
      <c r="AJN47" s="104"/>
      <c r="AJO47" s="104"/>
      <c r="AJP47" s="104"/>
      <c r="AJQ47" s="104"/>
      <c r="AJR47" s="104"/>
      <c r="AJS47" s="104"/>
      <c r="AJT47" s="104"/>
      <c r="AJU47" s="104"/>
      <c r="AJV47" s="104"/>
      <c r="AJW47" s="104"/>
      <c r="AJX47" s="104"/>
      <c r="AJY47" s="104"/>
      <c r="AJZ47" s="104"/>
      <c r="AKA47" s="104"/>
      <c r="AKB47" s="104"/>
      <c r="AKC47" s="104"/>
      <c r="AKD47" s="104"/>
      <c r="AKE47" s="104"/>
      <c r="AKF47" s="104"/>
      <c r="AKG47" s="104"/>
      <c r="AKH47" s="104"/>
      <c r="AKI47" s="104"/>
      <c r="AKJ47" s="104"/>
      <c r="AKK47" s="104"/>
      <c r="AKL47" s="104"/>
      <c r="AKM47" s="104"/>
      <c r="AKN47" s="104"/>
      <c r="AKO47" s="104"/>
      <c r="AKP47" s="104"/>
      <c r="AKQ47" s="104"/>
      <c r="AKR47" s="104"/>
      <c r="AKS47" s="104"/>
      <c r="AKT47" s="104"/>
      <c r="AKU47" s="104"/>
      <c r="AKV47" s="104"/>
      <c r="AKW47" s="104"/>
      <c r="AKX47" s="104"/>
      <c r="AKY47" s="104"/>
      <c r="AKZ47" s="104"/>
      <c r="ALA47" s="104"/>
      <c r="ALB47" s="104"/>
      <c r="ALC47" s="104"/>
      <c r="ALD47" s="104"/>
      <c r="ALE47" s="104"/>
      <c r="ALF47" s="104"/>
      <c r="ALG47" s="104"/>
      <c r="ALH47" s="104"/>
      <c r="ALI47" s="104"/>
      <c r="ALJ47" s="104"/>
      <c r="ALK47" s="104"/>
      <c r="ALL47" s="104"/>
      <c r="ALM47" s="104"/>
      <c r="ALN47" s="104"/>
      <c r="ALO47" s="104"/>
      <c r="ALP47" s="104"/>
      <c r="ALQ47" s="104"/>
      <c r="ALR47" s="104"/>
      <c r="ALS47" s="104"/>
      <c r="ALT47" s="104"/>
      <c r="ALU47" s="104"/>
      <c r="ALV47" s="104"/>
      <c r="ALW47" s="104"/>
      <c r="ALX47" s="104"/>
      <c r="ALY47" s="104"/>
      <c r="ALZ47" s="104"/>
      <c r="AMA47" s="104"/>
      <c r="AMB47" s="104"/>
      <c r="AMC47" s="104"/>
      <c r="AMD47" s="104"/>
      <c r="AME47" s="104"/>
      <c r="AMF47" s="104"/>
      <c r="AMG47" s="104"/>
      <c r="AMH47" s="104"/>
      <c r="AMI47" s="104"/>
      <c r="AMJ47" s="104"/>
    </row>
    <row r="48" spans="1:1024" ht="15" customHeight="1" x14ac:dyDescent="0.2">
      <c r="A48" s="203" t="s">
        <v>44</v>
      </c>
      <c r="B48" s="203"/>
      <c r="C48" s="203"/>
      <c r="D48" s="203"/>
      <c r="E48" s="119">
        <v>50000</v>
      </c>
      <c r="F48" s="119">
        <v>30000</v>
      </c>
      <c r="G48" s="197"/>
      <c r="H48" s="197"/>
      <c r="I48" s="197"/>
      <c r="J48" s="197"/>
      <c r="K48" s="118"/>
      <c r="L48" s="118"/>
      <c r="M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4"/>
      <c r="SD48" s="104"/>
      <c r="SE48" s="104"/>
      <c r="SF48" s="104"/>
      <c r="SG48" s="104"/>
      <c r="SH48" s="104"/>
      <c r="SI48" s="104"/>
      <c r="SJ48" s="104"/>
      <c r="SK48" s="104"/>
      <c r="SL48" s="104"/>
      <c r="SM48" s="104"/>
      <c r="SN48" s="104"/>
      <c r="SO48" s="104"/>
      <c r="SP48" s="104"/>
      <c r="SQ48" s="104"/>
      <c r="SR48" s="104"/>
      <c r="SS48" s="104"/>
      <c r="ST48" s="104"/>
      <c r="SU48" s="104"/>
      <c r="SV48" s="104"/>
      <c r="SW48" s="104"/>
      <c r="SX48" s="104"/>
      <c r="SY48" s="104"/>
      <c r="SZ48" s="104"/>
      <c r="TA48" s="104"/>
      <c r="TB48" s="104"/>
      <c r="TC48" s="104"/>
      <c r="TD48" s="104"/>
      <c r="TE48" s="104"/>
      <c r="TF48" s="104"/>
      <c r="TG48" s="104"/>
      <c r="TH48" s="104"/>
      <c r="TI48" s="104"/>
      <c r="TJ48" s="104"/>
      <c r="TK48" s="104"/>
      <c r="TL48" s="104"/>
      <c r="TM48" s="104"/>
      <c r="TN48" s="104"/>
      <c r="TO48" s="104"/>
      <c r="TP48" s="104"/>
      <c r="TQ48" s="104"/>
      <c r="TR48" s="104"/>
      <c r="TS48" s="104"/>
      <c r="TT48" s="104"/>
      <c r="TU48" s="104"/>
      <c r="TV48" s="104"/>
      <c r="TW48" s="104"/>
      <c r="TX48" s="104"/>
      <c r="TY48" s="104"/>
      <c r="TZ48" s="104"/>
      <c r="UA48" s="104"/>
      <c r="UB48" s="104"/>
      <c r="UC48" s="104"/>
      <c r="UD48" s="104"/>
      <c r="UE48" s="104"/>
      <c r="UF48" s="104"/>
      <c r="UG48" s="104"/>
      <c r="UH48" s="104"/>
      <c r="UI48" s="104"/>
      <c r="UJ48" s="104"/>
      <c r="UK48" s="104"/>
      <c r="UL48" s="104"/>
      <c r="UM48" s="104"/>
      <c r="UN48" s="104"/>
      <c r="UO48" s="104"/>
      <c r="UP48" s="104"/>
      <c r="UQ48" s="104"/>
      <c r="UR48" s="104"/>
      <c r="US48" s="104"/>
      <c r="UT48" s="104"/>
      <c r="UU48" s="104"/>
      <c r="UV48" s="104"/>
      <c r="UW48" s="104"/>
      <c r="UX48" s="104"/>
      <c r="UY48" s="104"/>
      <c r="UZ48" s="104"/>
      <c r="VA48" s="104"/>
      <c r="VB48" s="104"/>
      <c r="VC48" s="104"/>
      <c r="VD48" s="104"/>
      <c r="VE48" s="104"/>
      <c r="VF48" s="104"/>
      <c r="VG48" s="104"/>
      <c r="VH48" s="104"/>
      <c r="VI48" s="104"/>
      <c r="VJ48" s="104"/>
      <c r="VK48" s="104"/>
      <c r="VL48" s="104"/>
      <c r="VM48" s="104"/>
      <c r="VN48" s="104"/>
      <c r="VO48" s="104"/>
      <c r="VP48" s="104"/>
      <c r="VQ48" s="104"/>
      <c r="VR48" s="104"/>
      <c r="VS48" s="104"/>
      <c r="VT48" s="104"/>
      <c r="VU48" s="104"/>
      <c r="VV48" s="104"/>
      <c r="VW48" s="104"/>
      <c r="VX48" s="104"/>
      <c r="VY48" s="104"/>
      <c r="VZ48" s="104"/>
      <c r="WA48" s="104"/>
      <c r="WB48" s="104"/>
      <c r="WC48" s="104"/>
      <c r="WD48" s="104"/>
      <c r="WE48" s="104"/>
      <c r="WF48" s="104"/>
      <c r="WG48" s="104"/>
      <c r="WH48" s="104"/>
      <c r="WI48" s="104"/>
      <c r="WJ48" s="104"/>
      <c r="WK48" s="104"/>
      <c r="WL48" s="104"/>
      <c r="WM48" s="104"/>
      <c r="WN48" s="104"/>
      <c r="WO48" s="104"/>
      <c r="WP48" s="104"/>
      <c r="WQ48" s="104"/>
      <c r="WR48" s="104"/>
      <c r="WS48" s="104"/>
      <c r="WT48" s="104"/>
      <c r="WU48" s="104"/>
      <c r="WV48" s="104"/>
      <c r="WW48" s="104"/>
      <c r="WX48" s="104"/>
      <c r="WY48" s="104"/>
      <c r="WZ48" s="104"/>
      <c r="XA48" s="104"/>
      <c r="XB48" s="104"/>
      <c r="XC48" s="104"/>
      <c r="XD48" s="104"/>
      <c r="XE48" s="104"/>
      <c r="XF48" s="104"/>
      <c r="XG48" s="104"/>
      <c r="XH48" s="104"/>
      <c r="XI48" s="104"/>
      <c r="XJ48" s="104"/>
      <c r="XK48" s="104"/>
      <c r="XL48" s="104"/>
      <c r="XM48" s="104"/>
      <c r="XN48" s="104"/>
      <c r="XO48" s="104"/>
      <c r="XP48" s="104"/>
      <c r="XQ48" s="104"/>
      <c r="XR48" s="104"/>
      <c r="XS48" s="104"/>
      <c r="XT48" s="104"/>
      <c r="XU48" s="104"/>
      <c r="XV48" s="104"/>
      <c r="XW48" s="104"/>
      <c r="XX48" s="104"/>
      <c r="XY48" s="104"/>
      <c r="XZ48" s="104"/>
      <c r="YA48" s="104"/>
      <c r="YB48" s="104"/>
      <c r="YC48" s="104"/>
      <c r="YD48" s="104"/>
      <c r="YE48" s="104"/>
      <c r="YF48" s="104"/>
      <c r="YG48" s="104"/>
      <c r="YH48" s="104"/>
      <c r="YI48" s="104"/>
      <c r="YJ48" s="104"/>
      <c r="YK48" s="104"/>
      <c r="YL48" s="104"/>
      <c r="YM48" s="104"/>
      <c r="YN48" s="104"/>
      <c r="YO48" s="104"/>
      <c r="YP48" s="104"/>
      <c r="YQ48" s="104"/>
      <c r="YR48" s="104"/>
      <c r="YS48" s="104"/>
      <c r="YT48" s="104"/>
      <c r="YU48" s="104"/>
      <c r="YV48" s="104"/>
      <c r="YW48" s="104"/>
      <c r="YX48" s="104"/>
      <c r="YY48" s="104"/>
      <c r="YZ48" s="104"/>
      <c r="ZA48" s="104"/>
      <c r="ZB48" s="104"/>
      <c r="ZC48" s="104"/>
      <c r="ZD48" s="104"/>
      <c r="ZE48" s="104"/>
      <c r="ZF48" s="104"/>
      <c r="ZG48" s="104"/>
      <c r="ZH48" s="104"/>
      <c r="ZI48" s="104"/>
      <c r="ZJ48" s="104"/>
      <c r="ZK48" s="104"/>
      <c r="ZL48" s="104"/>
      <c r="ZM48" s="104"/>
      <c r="ZN48" s="104"/>
      <c r="ZO48" s="104"/>
      <c r="ZP48" s="104"/>
      <c r="ZQ48" s="104"/>
      <c r="ZR48" s="104"/>
      <c r="ZS48" s="104"/>
      <c r="ZT48" s="104"/>
      <c r="ZU48" s="104"/>
      <c r="ZV48" s="104"/>
      <c r="ZW48" s="104"/>
      <c r="ZX48" s="104"/>
      <c r="ZY48" s="104"/>
      <c r="ZZ48" s="104"/>
      <c r="AAA48" s="104"/>
      <c r="AAB48" s="104"/>
      <c r="AAC48" s="104"/>
      <c r="AAD48" s="104"/>
      <c r="AAE48" s="104"/>
      <c r="AAF48" s="104"/>
      <c r="AAG48" s="104"/>
      <c r="AAH48" s="104"/>
      <c r="AAI48" s="104"/>
      <c r="AAJ48" s="104"/>
      <c r="AAK48" s="104"/>
      <c r="AAL48" s="104"/>
      <c r="AAM48" s="104"/>
      <c r="AAN48" s="104"/>
      <c r="AAO48" s="104"/>
      <c r="AAP48" s="104"/>
      <c r="AAQ48" s="104"/>
      <c r="AAR48" s="104"/>
      <c r="AAS48" s="104"/>
      <c r="AAT48" s="104"/>
      <c r="AAU48" s="104"/>
      <c r="AAV48" s="104"/>
      <c r="AAW48" s="104"/>
      <c r="AAX48" s="104"/>
      <c r="AAY48" s="104"/>
      <c r="AAZ48" s="104"/>
      <c r="ABA48" s="104"/>
      <c r="ABB48" s="104"/>
      <c r="ABC48" s="104"/>
      <c r="ABD48" s="104"/>
      <c r="ABE48" s="104"/>
      <c r="ABF48" s="104"/>
      <c r="ABG48" s="104"/>
      <c r="ABH48" s="104"/>
      <c r="ABI48" s="104"/>
      <c r="ABJ48" s="104"/>
      <c r="ABK48" s="104"/>
      <c r="ABL48" s="104"/>
      <c r="ABM48" s="104"/>
      <c r="ABN48" s="104"/>
      <c r="ABO48" s="104"/>
      <c r="ABP48" s="104"/>
      <c r="ABQ48" s="104"/>
      <c r="ABR48" s="104"/>
      <c r="ABS48" s="104"/>
      <c r="ABT48" s="104"/>
      <c r="ABU48" s="104"/>
      <c r="ABV48" s="104"/>
      <c r="ABW48" s="104"/>
      <c r="ABX48" s="104"/>
      <c r="ABY48" s="104"/>
      <c r="ABZ48" s="104"/>
      <c r="ACA48" s="104"/>
      <c r="ACB48" s="104"/>
      <c r="ACC48" s="104"/>
      <c r="ACD48" s="104"/>
      <c r="ACE48" s="104"/>
      <c r="ACF48" s="104"/>
      <c r="ACG48" s="104"/>
      <c r="ACH48" s="104"/>
      <c r="ACI48" s="104"/>
      <c r="ACJ48" s="104"/>
      <c r="ACK48" s="104"/>
      <c r="ACL48" s="104"/>
      <c r="ACM48" s="104"/>
      <c r="ACN48" s="104"/>
      <c r="ACO48" s="104"/>
      <c r="ACP48" s="104"/>
      <c r="ACQ48" s="104"/>
      <c r="ACR48" s="104"/>
      <c r="ACS48" s="104"/>
      <c r="ACT48" s="104"/>
      <c r="ACU48" s="104"/>
      <c r="ACV48" s="104"/>
      <c r="ACW48" s="104"/>
      <c r="ACX48" s="104"/>
      <c r="ACY48" s="104"/>
      <c r="ACZ48" s="104"/>
      <c r="ADA48" s="104"/>
      <c r="ADB48" s="104"/>
      <c r="ADC48" s="104"/>
      <c r="ADD48" s="104"/>
      <c r="ADE48" s="104"/>
      <c r="ADF48" s="104"/>
      <c r="ADG48" s="104"/>
      <c r="ADH48" s="104"/>
      <c r="ADI48" s="104"/>
      <c r="ADJ48" s="104"/>
      <c r="ADK48" s="104"/>
      <c r="ADL48" s="104"/>
      <c r="ADM48" s="104"/>
      <c r="ADN48" s="104"/>
      <c r="ADO48" s="104"/>
      <c r="ADP48" s="104"/>
      <c r="ADQ48" s="104"/>
      <c r="ADR48" s="104"/>
      <c r="ADS48" s="104"/>
      <c r="ADT48" s="104"/>
      <c r="ADU48" s="104"/>
      <c r="ADV48" s="104"/>
      <c r="ADW48" s="104"/>
      <c r="ADX48" s="104"/>
      <c r="ADY48" s="104"/>
      <c r="ADZ48" s="104"/>
      <c r="AEA48" s="104"/>
      <c r="AEB48" s="104"/>
      <c r="AEC48" s="104"/>
      <c r="AED48" s="104"/>
      <c r="AEE48" s="104"/>
      <c r="AEF48" s="104"/>
      <c r="AEG48" s="104"/>
      <c r="AEH48" s="104"/>
      <c r="AEI48" s="104"/>
      <c r="AEJ48" s="104"/>
      <c r="AEK48" s="104"/>
      <c r="AEL48" s="104"/>
      <c r="AEM48" s="104"/>
      <c r="AEN48" s="104"/>
      <c r="AEO48" s="104"/>
      <c r="AEP48" s="104"/>
      <c r="AEQ48" s="104"/>
      <c r="AER48" s="104"/>
      <c r="AES48" s="104"/>
      <c r="AET48" s="104"/>
      <c r="AEU48" s="104"/>
      <c r="AEV48" s="104"/>
      <c r="AEW48" s="104"/>
      <c r="AEX48" s="104"/>
      <c r="AEY48" s="104"/>
      <c r="AEZ48" s="104"/>
      <c r="AFA48" s="104"/>
      <c r="AFB48" s="104"/>
      <c r="AFC48" s="104"/>
      <c r="AFD48" s="104"/>
      <c r="AFE48" s="104"/>
      <c r="AFF48" s="104"/>
      <c r="AFG48" s="104"/>
      <c r="AFH48" s="104"/>
      <c r="AFI48" s="104"/>
      <c r="AFJ48" s="104"/>
      <c r="AFK48" s="104"/>
      <c r="AFL48" s="104"/>
      <c r="AFM48" s="104"/>
      <c r="AFN48" s="104"/>
      <c r="AFO48" s="104"/>
      <c r="AFP48" s="104"/>
      <c r="AFQ48" s="104"/>
      <c r="AFR48" s="104"/>
      <c r="AFS48" s="104"/>
      <c r="AFT48" s="104"/>
      <c r="AFU48" s="104"/>
      <c r="AFV48" s="104"/>
      <c r="AFW48" s="104"/>
      <c r="AFX48" s="104"/>
      <c r="AFY48" s="104"/>
      <c r="AFZ48" s="104"/>
      <c r="AGA48" s="104"/>
      <c r="AGB48" s="104"/>
      <c r="AGC48" s="104"/>
      <c r="AGD48" s="104"/>
      <c r="AGE48" s="104"/>
      <c r="AGF48" s="104"/>
      <c r="AGG48" s="104"/>
      <c r="AGH48" s="104"/>
      <c r="AGI48" s="104"/>
      <c r="AGJ48" s="104"/>
      <c r="AGK48" s="104"/>
      <c r="AGL48" s="104"/>
      <c r="AGM48" s="104"/>
      <c r="AGN48" s="104"/>
      <c r="AGO48" s="104"/>
      <c r="AGP48" s="104"/>
      <c r="AGQ48" s="104"/>
      <c r="AGR48" s="104"/>
      <c r="AGS48" s="104"/>
      <c r="AGT48" s="104"/>
      <c r="AGU48" s="104"/>
      <c r="AGV48" s="104"/>
      <c r="AGW48" s="104"/>
      <c r="AGX48" s="104"/>
      <c r="AGY48" s="104"/>
      <c r="AGZ48" s="104"/>
      <c r="AHA48" s="104"/>
      <c r="AHB48" s="104"/>
      <c r="AHC48" s="104"/>
      <c r="AHD48" s="104"/>
      <c r="AHE48" s="104"/>
      <c r="AHF48" s="104"/>
      <c r="AHG48" s="104"/>
      <c r="AHH48" s="104"/>
      <c r="AHI48" s="104"/>
      <c r="AHJ48" s="104"/>
      <c r="AHK48" s="104"/>
      <c r="AHL48" s="104"/>
      <c r="AHM48" s="104"/>
      <c r="AHN48" s="104"/>
      <c r="AHO48" s="104"/>
      <c r="AHP48" s="104"/>
      <c r="AHQ48" s="104"/>
      <c r="AHR48" s="104"/>
      <c r="AHS48" s="104"/>
      <c r="AHT48" s="104"/>
      <c r="AHU48" s="104"/>
      <c r="AHV48" s="104"/>
      <c r="AHW48" s="104"/>
      <c r="AHX48" s="104"/>
      <c r="AHY48" s="104"/>
      <c r="AHZ48" s="104"/>
      <c r="AIA48" s="104"/>
      <c r="AIB48" s="104"/>
      <c r="AIC48" s="104"/>
      <c r="AID48" s="104"/>
      <c r="AIE48" s="104"/>
      <c r="AIF48" s="104"/>
      <c r="AIG48" s="104"/>
      <c r="AIH48" s="104"/>
      <c r="AII48" s="104"/>
      <c r="AIJ48" s="104"/>
      <c r="AIK48" s="104"/>
      <c r="AIL48" s="104"/>
      <c r="AIM48" s="104"/>
      <c r="AIN48" s="104"/>
      <c r="AIO48" s="104"/>
      <c r="AIP48" s="104"/>
      <c r="AIQ48" s="104"/>
      <c r="AIR48" s="104"/>
      <c r="AIS48" s="104"/>
      <c r="AIT48" s="104"/>
      <c r="AIU48" s="104"/>
      <c r="AIV48" s="104"/>
      <c r="AIW48" s="104"/>
      <c r="AIX48" s="104"/>
      <c r="AIY48" s="104"/>
      <c r="AIZ48" s="104"/>
      <c r="AJA48" s="104"/>
      <c r="AJB48" s="104"/>
      <c r="AJC48" s="104"/>
      <c r="AJD48" s="104"/>
      <c r="AJE48" s="104"/>
      <c r="AJF48" s="104"/>
      <c r="AJG48" s="104"/>
      <c r="AJH48" s="104"/>
      <c r="AJI48" s="104"/>
      <c r="AJJ48" s="104"/>
      <c r="AJK48" s="104"/>
      <c r="AJL48" s="104"/>
      <c r="AJM48" s="104"/>
      <c r="AJN48" s="104"/>
      <c r="AJO48" s="104"/>
      <c r="AJP48" s="104"/>
      <c r="AJQ48" s="104"/>
      <c r="AJR48" s="104"/>
      <c r="AJS48" s="104"/>
      <c r="AJT48" s="104"/>
      <c r="AJU48" s="104"/>
      <c r="AJV48" s="104"/>
      <c r="AJW48" s="104"/>
      <c r="AJX48" s="104"/>
      <c r="AJY48" s="104"/>
      <c r="AJZ48" s="104"/>
      <c r="AKA48" s="104"/>
      <c r="AKB48" s="104"/>
      <c r="AKC48" s="104"/>
      <c r="AKD48" s="104"/>
      <c r="AKE48" s="104"/>
      <c r="AKF48" s="104"/>
      <c r="AKG48" s="104"/>
      <c r="AKH48" s="104"/>
      <c r="AKI48" s="104"/>
      <c r="AKJ48" s="104"/>
      <c r="AKK48" s="104"/>
      <c r="AKL48" s="104"/>
      <c r="AKM48" s="104"/>
      <c r="AKN48" s="104"/>
      <c r="AKO48" s="104"/>
      <c r="AKP48" s="104"/>
      <c r="AKQ48" s="104"/>
      <c r="AKR48" s="104"/>
      <c r="AKS48" s="104"/>
      <c r="AKT48" s="104"/>
      <c r="AKU48" s="104"/>
      <c r="AKV48" s="104"/>
      <c r="AKW48" s="104"/>
      <c r="AKX48" s="104"/>
      <c r="AKY48" s="104"/>
      <c r="AKZ48" s="104"/>
      <c r="ALA48" s="104"/>
      <c r="ALB48" s="104"/>
      <c r="ALC48" s="104"/>
      <c r="ALD48" s="104"/>
      <c r="ALE48" s="104"/>
      <c r="ALF48" s="104"/>
      <c r="ALG48" s="104"/>
      <c r="ALH48" s="104"/>
      <c r="ALI48" s="104"/>
      <c r="ALJ48" s="104"/>
      <c r="ALK48" s="104"/>
      <c r="ALL48" s="104"/>
      <c r="ALM48" s="104"/>
      <c r="ALN48" s="104"/>
      <c r="ALO48" s="104"/>
      <c r="ALP48" s="104"/>
      <c r="ALQ48" s="104"/>
      <c r="ALR48" s="104"/>
      <c r="ALS48" s="104"/>
      <c r="ALT48" s="104"/>
      <c r="ALU48" s="104"/>
      <c r="ALV48" s="104"/>
      <c r="ALW48" s="104"/>
      <c r="ALX48" s="104"/>
      <c r="ALY48" s="104"/>
      <c r="ALZ48" s="104"/>
      <c r="AMA48" s="104"/>
      <c r="AMB48" s="104"/>
      <c r="AMC48" s="104"/>
      <c r="AMD48" s="104"/>
      <c r="AME48" s="104"/>
      <c r="AMF48" s="104"/>
      <c r="AMG48" s="104"/>
      <c r="AMH48" s="104"/>
      <c r="AMI48" s="104"/>
      <c r="AMJ48" s="104"/>
    </row>
    <row r="49" spans="1:1024" ht="15" customHeight="1" x14ac:dyDescent="0.2">
      <c r="A49" s="203" t="s">
        <v>45</v>
      </c>
      <c r="B49" s="203"/>
      <c r="C49" s="203"/>
      <c r="D49" s="203"/>
      <c r="E49" s="119">
        <v>16537</v>
      </c>
      <c r="F49" s="119">
        <v>15700</v>
      </c>
      <c r="G49" s="197" t="s">
        <v>18</v>
      </c>
      <c r="H49" s="197"/>
      <c r="I49" s="197"/>
      <c r="J49" s="197"/>
      <c r="K49" s="118">
        <v>0</v>
      </c>
      <c r="L49" s="118">
        <v>5600</v>
      </c>
      <c r="M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4"/>
      <c r="SD49" s="104"/>
      <c r="SE49" s="104"/>
      <c r="SF49" s="104"/>
      <c r="SG49" s="104"/>
      <c r="SH49" s="104"/>
      <c r="SI49" s="104"/>
      <c r="SJ49" s="104"/>
      <c r="SK49" s="104"/>
      <c r="SL49" s="104"/>
      <c r="SM49" s="104"/>
      <c r="SN49" s="104"/>
      <c r="SO49" s="104"/>
      <c r="SP49" s="104"/>
      <c r="SQ49" s="104"/>
      <c r="SR49" s="104"/>
      <c r="SS49" s="104"/>
      <c r="ST49" s="104"/>
      <c r="SU49" s="104"/>
      <c r="SV49" s="104"/>
      <c r="SW49" s="104"/>
      <c r="SX49" s="104"/>
      <c r="SY49" s="104"/>
      <c r="SZ49" s="104"/>
      <c r="TA49" s="104"/>
      <c r="TB49" s="104"/>
      <c r="TC49" s="104"/>
      <c r="TD49" s="104"/>
      <c r="TE49" s="104"/>
      <c r="TF49" s="104"/>
      <c r="TG49" s="104"/>
      <c r="TH49" s="104"/>
      <c r="TI49" s="104"/>
      <c r="TJ49" s="104"/>
      <c r="TK49" s="104"/>
      <c r="TL49" s="104"/>
      <c r="TM49" s="104"/>
      <c r="TN49" s="104"/>
      <c r="TO49" s="104"/>
      <c r="TP49" s="104"/>
      <c r="TQ49" s="104"/>
      <c r="TR49" s="104"/>
      <c r="TS49" s="104"/>
      <c r="TT49" s="104"/>
      <c r="TU49" s="104"/>
      <c r="TV49" s="104"/>
      <c r="TW49" s="104"/>
      <c r="TX49" s="104"/>
      <c r="TY49" s="104"/>
      <c r="TZ49" s="104"/>
      <c r="UA49" s="104"/>
      <c r="UB49" s="104"/>
      <c r="UC49" s="104"/>
      <c r="UD49" s="104"/>
      <c r="UE49" s="104"/>
      <c r="UF49" s="104"/>
      <c r="UG49" s="104"/>
      <c r="UH49" s="104"/>
      <c r="UI49" s="104"/>
      <c r="UJ49" s="104"/>
      <c r="UK49" s="104"/>
      <c r="UL49" s="104"/>
      <c r="UM49" s="104"/>
      <c r="UN49" s="104"/>
      <c r="UO49" s="104"/>
      <c r="UP49" s="104"/>
      <c r="UQ49" s="104"/>
      <c r="UR49" s="104"/>
      <c r="US49" s="104"/>
      <c r="UT49" s="104"/>
      <c r="UU49" s="104"/>
      <c r="UV49" s="104"/>
      <c r="UW49" s="104"/>
      <c r="UX49" s="104"/>
      <c r="UY49" s="104"/>
      <c r="UZ49" s="104"/>
      <c r="VA49" s="104"/>
      <c r="VB49" s="104"/>
      <c r="VC49" s="104"/>
      <c r="VD49" s="104"/>
      <c r="VE49" s="104"/>
      <c r="VF49" s="104"/>
      <c r="VG49" s="104"/>
      <c r="VH49" s="104"/>
      <c r="VI49" s="104"/>
      <c r="VJ49" s="104"/>
      <c r="VK49" s="104"/>
      <c r="VL49" s="104"/>
      <c r="VM49" s="104"/>
      <c r="VN49" s="104"/>
      <c r="VO49" s="104"/>
      <c r="VP49" s="104"/>
      <c r="VQ49" s="104"/>
      <c r="VR49" s="104"/>
      <c r="VS49" s="104"/>
      <c r="VT49" s="104"/>
      <c r="VU49" s="104"/>
      <c r="VV49" s="104"/>
      <c r="VW49" s="104"/>
      <c r="VX49" s="104"/>
      <c r="VY49" s="104"/>
      <c r="VZ49" s="104"/>
      <c r="WA49" s="104"/>
      <c r="WB49" s="104"/>
      <c r="WC49" s="104"/>
      <c r="WD49" s="104"/>
      <c r="WE49" s="104"/>
      <c r="WF49" s="104"/>
      <c r="WG49" s="104"/>
      <c r="WH49" s="104"/>
      <c r="WI49" s="104"/>
      <c r="WJ49" s="104"/>
      <c r="WK49" s="104"/>
      <c r="WL49" s="104"/>
      <c r="WM49" s="104"/>
      <c r="WN49" s="104"/>
      <c r="WO49" s="104"/>
      <c r="WP49" s="104"/>
      <c r="WQ49" s="104"/>
      <c r="WR49" s="104"/>
      <c r="WS49" s="104"/>
      <c r="WT49" s="104"/>
      <c r="WU49" s="104"/>
      <c r="WV49" s="104"/>
      <c r="WW49" s="104"/>
      <c r="WX49" s="104"/>
      <c r="WY49" s="104"/>
      <c r="WZ49" s="104"/>
      <c r="XA49" s="104"/>
      <c r="XB49" s="104"/>
      <c r="XC49" s="104"/>
      <c r="XD49" s="104"/>
      <c r="XE49" s="104"/>
      <c r="XF49" s="104"/>
      <c r="XG49" s="104"/>
      <c r="XH49" s="104"/>
      <c r="XI49" s="104"/>
      <c r="XJ49" s="104"/>
      <c r="XK49" s="104"/>
      <c r="XL49" s="104"/>
      <c r="XM49" s="104"/>
      <c r="XN49" s="104"/>
      <c r="XO49" s="104"/>
      <c r="XP49" s="104"/>
      <c r="XQ49" s="104"/>
      <c r="XR49" s="104"/>
      <c r="XS49" s="104"/>
      <c r="XT49" s="104"/>
      <c r="XU49" s="104"/>
      <c r="XV49" s="104"/>
      <c r="XW49" s="104"/>
      <c r="XX49" s="104"/>
      <c r="XY49" s="104"/>
      <c r="XZ49" s="104"/>
      <c r="YA49" s="104"/>
      <c r="YB49" s="104"/>
      <c r="YC49" s="104"/>
      <c r="YD49" s="104"/>
      <c r="YE49" s="104"/>
      <c r="YF49" s="104"/>
      <c r="YG49" s="104"/>
      <c r="YH49" s="104"/>
      <c r="YI49" s="104"/>
      <c r="YJ49" s="104"/>
      <c r="YK49" s="104"/>
      <c r="YL49" s="104"/>
      <c r="YM49" s="104"/>
      <c r="YN49" s="104"/>
      <c r="YO49" s="104"/>
      <c r="YP49" s="104"/>
      <c r="YQ49" s="104"/>
      <c r="YR49" s="104"/>
      <c r="YS49" s="104"/>
      <c r="YT49" s="104"/>
      <c r="YU49" s="104"/>
      <c r="YV49" s="104"/>
      <c r="YW49" s="104"/>
      <c r="YX49" s="104"/>
      <c r="YY49" s="104"/>
      <c r="YZ49" s="104"/>
      <c r="ZA49" s="104"/>
      <c r="ZB49" s="104"/>
      <c r="ZC49" s="104"/>
      <c r="ZD49" s="104"/>
      <c r="ZE49" s="104"/>
      <c r="ZF49" s="104"/>
      <c r="ZG49" s="104"/>
      <c r="ZH49" s="104"/>
      <c r="ZI49" s="104"/>
      <c r="ZJ49" s="104"/>
      <c r="ZK49" s="104"/>
      <c r="ZL49" s="104"/>
      <c r="ZM49" s="104"/>
      <c r="ZN49" s="104"/>
      <c r="ZO49" s="104"/>
      <c r="ZP49" s="104"/>
      <c r="ZQ49" s="104"/>
      <c r="ZR49" s="104"/>
      <c r="ZS49" s="104"/>
      <c r="ZT49" s="104"/>
      <c r="ZU49" s="104"/>
      <c r="ZV49" s="104"/>
      <c r="ZW49" s="104"/>
      <c r="ZX49" s="104"/>
      <c r="ZY49" s="104"/>
      <c r="ZZ49" s="104"/>
      <c r="AAA49" s="104"/>
      <c r="AAB49" s="104"/>
      <c r="AAC49" s="104"/>
      <c r="AAD49" s="104"/>
      <c r="AAE49" s="104"/>
      <c r="AAF49" s="104"/>
      <c r="AAG49" s="104"/>
      <c r="AAH49" s="104"/>
      <c r="AAI49" s="104"/>
      <c r="AAJ49" s="104"/>
      <c r="AAK49" s="104"/>
      <c r="AAL49" s="104"/>
      <c r="AAM49" s="104"/>
      <c r="AAN49" s="104"/>
      <c r="AAO49" s="104"/>
      <c r="AAP49" s="104"/>
      <c r="AAQ49" s="104"/>
      <c r="AAR49" s="104"/>
      <c r="AAS49" s="104"/>
      <c r="AAT49" s="104"/>
      <c r="AAU49" s="104"/>
      <c r="AAV49" s="104"/>
      <c r="AAW49" s="104"/>
      <c r="AAX49" s="104"/>
      <c r="AAY49" s="104"/>
      <c r="AAZ49" s="104"/>
      <c r="ABA49" s="104"/>
      <c r="ABB49" s="104"/>
      <c r="ABC49" s="104"/>
      <c r="ABD49" s="104"/>
      <c r="ABE49" s="104"/>
      <c r="ABF49" s="104"/>
      <c r="ABG49" s="104"/>
      <c r="ABH49" s="104"/>
      <c r="ABI49" s="104"/>
      <c r="ABJ49" s="104"/>
      <c r="ABK49" s="104"/>
      <c r="ABL49" s="104"/>
      <c r="ABM49" s="104"/>
      <c r="ABN49" s="104"/>
      <c r="ABO49" s="104"/>
      <c r="ABP49" s="104"/>
      <c r="ABQ49" s="104"/>
      <c r="ABR49" s="104"/>
      <c r="ABS49" s="104"/>
      <c r="ABT49" s="104"/>
      <c r="ABU49" s="104"/>
      <c r="ABV49" s="104"/>
      <c r="ABW49" s="104"/>
      <c r="ABX49" s="104"/>
      <c r="ABY49" s="104"/>
      <c r="ABZ49" s="104"/>
      <c r="ACA49" s="104"/>
      <c r="ACB49" s="104"/>
      <c r="ACC49" s="104"/>
      <c r="ACD49" s="104"/>
      <c r="ACE49" s="104"/>
      <c r="ACF49" s="104"/>
      <c r="ACG49" s="104"/>
      <c r="ACH49" s="104"/>
      <c r="ACI49" s="104"/>
      <c r="ACJ49" s="104"/>
      <c r="ACK49" s="104"/>
      <c r="ACL49" s="104"/>
      <c r="ACM49" s="104"/>
      <c r="ACN49" s="104"/>
      <c r="ACO49" s="104"/>
      <c r="ACP49" s="104"/>
      <c r="ACQ49" s="104"/>
      <c r="ACR49" s="104"/>
      <c r="ACS49" s="104"/>
      <c r="ACT49" s="104"/>
      <c r="ACU49" s="104"/>
      <c r="ACV49" s="104"/>
      <c r="ACW49" s="104"/>
      <c r="ACX49" s="104"/>
      <c r="ACY49" s="104"/>
      <c r="ACZ49" s="104"/>
      <c r="ADA49" s="104"/>
      <c r="ADB49" s="104"/>
      <c r="ADC49" s="104"/>
      <c r="ADD49" s="104"/>
      <c r="ADE49" s="104"/>
      <c r="ADF49" s="104"/>
      <c r="ADG49" s="104"/>
      <c r="ADH49" s="104"/>
      <c r="ADI49" s="104"/>
      <c r="ADJ49" s="104"/>
      <c r="ADK49" s="104"/>
      <c r="ADL49" s="104"/>
      <c r="ADM49" s="104"/>
      <c r="ADN49" s="104"/>
      <c r="ADO49" s="104"/>
      <c r="ADP49" s="104"/>
      <c r="ADQ49" s="104"/>
      <c r="ADR49" s="104"/>
      <c r="ADS49" s="104"/>
      <c r="ADT49" s="104"/>
      <c r="ADU49" s="104"/>
      <c r="ADV49" s="104"/>
      <c r="ADW49" s="104"/>
      <c r="ADX49" s="104"/>
      <c r="ADY49" s="104"/>
      <c r="ADZ49" s="104"/>
      <c r="AEA49" s="104"/>
      <c r="AEB49" s="104"/>
      <c r="AEC49" s="104"/>
      <c r="AED49" s="104"/>
      <c r="AEE49" s="104"/>
      <c r="AEF49" s="104"/>
      <c r="AEG49" s="104"/>
      <c r="AEH49" s="104"/>
      <c r="AEI49" s="104"/>
      <c r="AEJ49" s="104"/>
      <c r="AEK49" s="104"/>
      <c r="AEL49" s="104"/>
      <c r="AEM49" s="104"/>
      <c r="AEN49" s="104"/>
      <c r="AEO49" s="104"/>
      <c r="AEP49" s="104"/>
      <c r="AEQ49" s="104"/>
      <c r="AER49" s="104"/>
      <c r="AES49" s="104"/>
      <c r="AET49" s="104"/>
      <c r="AEU49" s="104"/>
      <c r="AEV49" s="104"/>
      <c r="AEW49" s="104"/>
      <c r="AEX49" s="104"/>
      <c r="AEY49" s="104"/>
      <c r="AEZ49" s="104"/>
      <c r="AFA49" s="104"/>
      <c r="AFB49" s="104"/>
      <c r="AFC49" s="104"/>
      <c r="AFD49" s="104"/>
      <c r="AFE49" s="104"/>
      <c r="AFF49" s="104"/>
      <c r="AFG49" s="104"/>
      <c r="AFH49" s="104"/>
      <c r="AFI49" s="104"/>
      <c r="AFJ49" s="104"/>
      <c r="AFK49" s="104"/>
      <c r="AFL49" s="104"/>
      <c r="AFM49" s="104"/>
      <c r="AFN49" s="104"/>
      <c r="AFO49" s="104"/>
      <c r="AFP49" s="104"/>
      <c r="AFQ49" s="104"/>
      <c r="AFR49" s="104"/>
      <c r="AFS49" s="104"/>
      <c r="AFT49" s="104"/>
      <c r="AFU49" s="104"/>
      <c r="AFV49" s="104"/>
      <c r="AFW49" s="104"/>
      <c r="AFX49" s="104"/>
      <c r="AFY49" s="104"/>
      <c r="AFZ49" s="104"/>
      <c r="AGA49" s="104"/>
      <c r="AGB49" s="104"/>
      <c r="AGC49" s="104"/>
      <c r="AGD49" s="104"/>
      <c r="AGE49" s="104"/>
      <c r="AGF49" s="104"/>
      <c r="AGG49" s="104"/>
      <c r="AGH49" s="104"/>
      <c r="AGI49" s="104"/>
      <c r="AGJ49" s="104"/>
      <c r="AGK49" s="104"/>
      <c r="AGL49" s="104"/>
      <c r="AGM49" s="104"/>
      <c r="AGN49" s="104"/>
      <c r="AGO49" s="104"/>
      <c r="AGP49" s="104"/>
      <c r="AGQ49" s="104"/>
      <c r="AGR49" s="104"/>
      <c r="AGS49" s="104"/>
      <c r="AGT49" s="104"/>
      <c r="AGU49" s="104"/>
      <c r="AGV49" s="104"/>
      <c r="AGW49" s="104"/>
      <c r="AGX49" s="104"/>
      <c r="AGY49" s="104"/>
      <c r="AGZ49" s="104"/>
      <c r="AHA49" s="104"/>
      <c r="AHB49" s="104"/>
      <c r="AHC49" s="104"/>
      <c r="AHD49" s="104"/>
      <c r="AHE49" s="104"/>
      <c r="AHF49" s="104"/>
      <c r="AHG49" s="104"/>
      <c r="AHH49" s="104"/>
      <c r="AHI49" s="104"/>
      <c r="AHJ49" s="104"/>
      <c r="AHK49" s="104"/>
      <c r="AHL49" s="104"/>
      <c r="AHM49" s="104"/>
      <c r="AHN49" s="104"/>
      <c r="AHO49" s="104"/>
      <c r="AHP49" s="104"/>
      <c r="AHQ49" s="104"/>
      <c r="AHR49" s="104"/>
      <c r="AHS49" s="104"/>
      <c r="AHT49" s="104"/>
      <c r="AHU49" s="104"/>
      <c r="AHV49" s="104"/>
      <c r="AHW49" s="104"/>
      <c r="AHX49" s="104"/>
      <c r="AHY49" s="104"/>
      <c r="AHZ49" s="104"/>
      <c r="AIA49" s="104"/>
      <c r="AIB49" s="104"/>
      <c r="AIC49" s="104"/>
      <c r="AID49" s="104"/>
      <c r="AIE49" s="104"/>
      <c r="AIF49" s="104"/>
      <c r="AIG49" s="104"/>
      <c r="AIH49" s="104"/>
      <c r="AII49" s="104"/>
      <c r="AIJ49" s="104"/>
      <c r="AIK49" s="104"/>
      <c r="AIL49" s="104"/>
      <c r="AIM49" s="104"/>
      <c r="AIN49" s="104"/>
      <c r="AIO49" s="104"/>
      <c r="AIP49" s="104"/>
      <c r="AIQ49" s="104"/>
      <c r="AIR49" s="104"/>
      <c r="AIS49" s="104"/>
      <c r="AIT49" s="104"/>
      <c r="AIU49" s="104"/>
      <c r="AIV49" s="104"/>
      <c r="AIW49" s="104"/>
      <c r="AIX49" s="104"/>
      <c r="AIY49" s="104"/>
      <c r="AIZ49" s="104"/>
      <c r="AJA49" s="104"/>
      <c r="AJB49" s="104"/>
      <c r="AJC49" s="104"/>
      <c r="AJD49" s="104"/>
      <c r="AJE49" s="104"/>
      <c r="AJF49" s="104"/>
      <c r="AJG49" s="104"/>
      <c r="AJH49" s="104"/>
      <c r="AJI49" s="104"/>
      <c r="AJJ49" s="104"/>
      <c r="AJK49" s="104"/>
      <c r="AJL49" s="104"/>
      <c r="AJM49" s="104"/>
      <c r="AJN49" s="104"/>
      <c r="AJO49" s="104"/>
      <c r="AJP49" s="104"/>
      <c r="AJQ49" s="104"/>
      <c r="AJR49" s="104"/>
      <c r="AJS49" s="104"/>
      <c r="AJT49" s="104"/>
      <c r="AJU49" s="104"/>
      <c r="AJV49" s="104"/>
      <c r="AJW49" s="104"/>
      <c r="AJX49" s="104"/>
      <c r="AJY49" s="104"/>
      <c r="AJZ49" s="104"/>
      <c r="AKA49" s="104"/>
      <c r="AKB49" s="104"/>
      <c r="AKC49" s="104"/>
      <c r="AKD49" s="104"/>
      <c r="AKE49" s="104"/>
      <c r="AKF49" s="104"/>
      <c r="AKG49" s="104"/>
      <c r="AKH49" s="104"/>
      <c r="AKI49" s="104"/>
      <c r="AKJ49" s="104"/>
      <c r="AKK49" s="104"/>
      <c r="AKL49" s="104"/>
      <c r="AKM49" s="104"/>
      <c r="AKN49" s="104"/>
      <c r="AKO49" s="104"/>
      <c r="AKP49" s="104"/>
      <c r="AKQ49" s="104"/>
      <c r="AKR49" s="104"/>
      <c r="AKS49" s="104"/>
      <c r="AKT49" s="104"/>
      <c r="AKU49" s="104"/>
      <c r="AKV49" s="104"/>
      <c r="AKW49" s="104"/>
      <c r="AKX49" s="104"/>
      <c r="AKY49" s="104"/>
      <c r="AKZ49" s="104"/>
      <c r="ALA49" s="104"/>
      <c r="ALB49" s="104"/>
      <c r="ALC49" s="104"/>
      <c r="ALD49" s="104"/>
      <c r="ALE49" s="104"/>
      <c r="ALF49" s="104"/>
      <c r="ALG49" s="104"/>
      <c r="ALH49" s="104"/>
      <c r="ALI49" s="104"/>
      <c r="ALJ49" s="104"/>
      <c r="ALK49" s="104"/>
      <c r="ALL49" s="104"/>
      <c r="ALM49" s="104"/>
      <c r="ALN49" s="104"/>
      <c r="ALO49" s="104"/>
      <c r="ALP49" s="104"/>
      <c r="ALQ49" s="104"/>
      <c r="ALR49" s="104"/>
      <c r="ALS49" s="104"/>
      <c r="ALT49" s="104"/>
      <c r="ALU49" s="104"/>
      <c r="ALV49" s="104"/>
      <c r="ALW49" s="104"/>
      <c r="ALX49" s="104"/>
      <c r="ALY49" s="104"/>
      <c r="ALZ49" s="104"/>
      <c r="AMA49" s="104"/>
      <c r="AMB49" s="104"/>
      <c r="AMC49" s="104"/>
      <c r="AMD49" s="104"/>
      <c r="AME49" s="104"/>
      <c r="AMF49" s="104"/>
      <c r="AMG49" s="104"/>
      <c r="AMH49" s="104"/>
      <c r="AMI49" s="104"/>
      <c r="AMJ49" s="104"/>
    </row>
    <row r="50" spans="1:1024" ht="15" customHeight="1" x14ac:dyDescent="0.2">
      <c r="A50" s="203" t="s">
        <v>46</v>
      </c>
      <c r="B50" s="203"/>
      <c r="C50" s="203"/>
      <c r="D50" s="203"/>
      <c r="E50" s="119">
        <v>0</v>
      </c>
      <c r="F50" s="119">
        <v>25000</v>
      </c>
      <c r="G50" s="197" t="s">
        <v>165</v>
      </c>
      <c r="H50" s="197"/>
      <c r="I50" s="197"/>
      <c r="J50" s="197"/>
      <c r="K50" s="118">
        <f>E48/2+(E51-6600)/2+E52/2</f>
        <v>71000</v>
      </c>
      <c r="L50" s="118">
        <v>0</v>
      </c>
      <c r="M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4"/>
      <c r="SD50" s="104"/>
      <c r="SE50" s="104"/>
      <c r="SF50" s="104"/>
      <c r="SG50" s="104"/>
      <c r="SH50" s="104"/>
      <c r="SI50" s="104"/>
      <c r="SJ50" s="104"/>
      <c r="SK50" s="104"/>
      <c r="SL50" s="104"/>
      <c r="SM50" s="104"/>
      <c r="SN50" s="104"/>
      <c r="SO50" s="104"/>
      <c r="SP50" s="104"/>
      <c r="SQ50" s="104"/>
      <c r="SR50" s="104"/>
      <c r="SS50" s="104"/>
      <c r="ST50" s="104"/>
      <c r="SU50" s="104"/>
      <c r="SV50" s="104"/>
      <c r="SW50" s="104"/>
      <c r="SX50" s="104"/>
      <c r="SY50" s="104"/>
      <c r="SZ50" s="104"/>
      <c r="TA50" s="104"/>
      <c r="TB50" s="104"/>
      <c r="TC50" s="104"/>
      <c r="TD50" s="104"/>
      <c r="TE50" s="104"/>
      <c r="TF50" s="104"/>
      <c r="TG50" s="104"/>
      <c r="TH50" s="104"/>
      <c r="TI50" s="104"/>
      <c r="TJ50" s="104"/>
      <c r="TK50" s="104"/>
      <c r="TL50" s="104"/>
      <c r="TM50" s="104"/>
      <c r="TN50" s="104"/>
      <c r="TO50" s="104"/>
      <c r="TP50" s="104"/>
      <c r="TQ50" s="104"/>
      <c r="TR50" s="104"/>
      <c r="TS50" s="104"/>
      <c r="TT50" s="104"/>
      <c r="TU50" s="104"/>
      <c r="TV50" s="104"/>
      <c r="TW50" s="104"/>
      <c r="TX50" s="104"/>
      <c r="TY50" s="104"/>
      <c r="TZ50" s="104"/>
      <c r="UA50" s="104"/>
      <c r="UB50" s="104"/>
      <c r="UC50" s="104"/>
      <c r="UD50" s="104"/>
      <c r="UE50" s="104"/>
      <c r="UF50" s="104"/>
      <c r="UG50" s="104"/>
      <c r="UH50" s="104"/>
      <c r="UI50" s="104"/>
      <c r="UJ50" s="104"/>
      <c r="UK50" s="104"/>
      <c r="UL50" s="104"/>
      <c r="UM50" s="104"/>
      <c r="UN50" s="104"/>
      <c r="UO50" s="104"/>
      <c r="UP50" s="104"/>
      <c r="UQ50" s="104"/>
      <c r="UR50" s="104"/>
      <c r="US50" s="104"/>
      <c r="UT50" s="104"/>
      <c r="UU50" s="104"/>
      <c r="UV50" s="104"/>
      <c r="UW50" s="104"/>
      <c r="UX50" s="104"/>
      <c r="UY50" s="104"/>
      <c r="UZ50" s="104"/>
      <c r="VA50" s="104"/>
      <c r="VB50" s="104"/>
      <c r="VC50" s="104"/>
      <c r="VD50" s="104"/>
      <c r="VE50" s="104"/>
      <c r="VF50" s="104"/>
      <c r="VG50" s="104"/>
      <c r="VH50" s="104"/>
      <c r="VI50" s="104"/>
      <c r="VJ50" s="104"/>
      <c r="VK50" s="104"/>
      <c r="VL50" s="104"/>
      <c r="VM50" s="104"/>
      <c r="VN50" s="104"/>
      <c r="VO50" s="104"/>
      <c r="VP50" s="104"/>
      <c r="VQ50" s="104"/>
      <c r="VR50" s="104"/>
      <c r="VS50" s="104"/>
      <c r="VT50" s="104"/>
      <c r="VU50" s="104"/>
      <c r="VV50" s="104"/>
      <c r="VW50" s="104"/>
      <c r="VX50" s="104"/>
      <c r="VY50" s="104"/>
      <c r="VZ50" s="104"/>
      <c r="WA50" s="104"/>
      <c r="WB50" s="104"/>
      <c r="WC50" s="104"/>
      <c r="WD50" s="104"/>
      <c r="WE50" s="104"/>
      <c r="WF50" s="104"/>
      <c r="WG50" s="104"/>
      <c r="WH50" s="104"/>
      <c r="WI50" s="104"/>
      <c r="WJ50" s="104"/>
      <c r="WK50" s="104"/>
      <c r="WL50" s="104"/>
      <c r="WM50" s="104"/>
      <c r="WN50" s="104"/>
      <c r="WO50" s="104"/>
      <c r="WP50" s="104"/>
      <c r="WQ50" s="104"/>
      <c r="WR50" s="104"/>
      <c r="WS50" s="104"/>
      <c r="WT50" s="104"/>
      <c r="WU50" s="104"/>
      <c r="WV50" s="104"/>
      <c r="WW50" s="104"/>
      <c r="WX50" s="104"/>
      <c r="WY50" s="104"/>
      <c r="WZ50" s="104"/>
      <c r="XA50" s="104"/>
      <c r="XB50" s="104"/>
      <c r="XC50" s="104"/>
      <c r="XD50" s="104"/>
      <c r="XE50" s="104"/>
      <c r="XF50" s="104"/>
      <c r="XG50" s="104"/>
      <c r="XH50" s="104"/>
      <c r="XI50" s="104"/>
      <c r="XJ50" s="104"/>
      <c r="XK50" s="104"/>
      <c r="XL50" s="104"/>
      <c r="XM50" s="104"/>
      <c r="XN50" s="104"/>
      <c r="XO50" s="104"/>
      <c r="XP50" s="104"/>
      <c r="XQ50" s="104"/>
      <c r="XR50" s="104"/>
      <c r="XS50" s="104"/>
      <c r="XT50" s="104"/>
      <c r="XU50" s="104"/>
      <c r="XV50" s="104"/>
      <c r="XW50" s="104"/>
      <c r="XX50" s="104"/>
      <c r="XY50" s="104"/>
      <c r="XZ50" s="104"/>
      <c r="YA50" s="104"/>
      <c r="YB50" s="104"/>
      <c r="YC50" s="104"/>
      <c r="YD50" s="104"/>
      <c r="YE50" s="104"/>
      <c r="YF50" s="104"/>
      <c r="YG50" s="104"/>
      <c r="YH50" s="104"/>
      <c r="YI50" s="104"/>
      <c r="YJ50" s="104"/>
      <c r="YK50" s="104"/>
      <c r="YL50" s="104"/>
      <c r="YM50" s="104"/>
      <c r="YN50" s="104"/>
      <c r="YO50" s="104"/>
      <c r="YP50" s="104"/>
      <c r="YQ50" s="104"/>
      <c r="YR50" s="104"/>
      <c r="YS50" s="104"/>
      <c r="YT50" s="104"/>
      <c r="YU50" s="104"/>
      <c r="YV50" s="104"/>
      <c r="YW50" s="104"/>
      <c r="YX50" s="104"/>
      <c r="YY50" s="104"/>
      <c r="YZ50" s="104"/>
      <c r="ZA50" s="104"/>
      <c r="ZB50" s="104"/>
      <c r="ZC50" s="104"/>
      <c r="ZD50" s="104"/>
      <c r="ZE50" s="104"/>
      <c r="ZF50" s="104"/>
      <c r="ZG50" s="104"/>
      <c r="ZH50" s="104"/>
      <c r="ZI50" s="104"/>
      <c r="ZJ50" s="104"/>
      <c r="ZK50" s="104"/>
      <c r="ZL50" s="104"/>
      <c r="ZM50" s="104"/>
      <c r="ZN50" s="104"/>
      <c r="ZO50" s="104"/>
      <c r="ZP50" s="104"/>
      <c r="ZQ50" s="104"/>
      <c r="ZR50" s="104"/>
      <c r="ZS50" s="104"/>
      <c r="ZT50" s="104"/>
      <c r="ZU50" s="104"/>
      <c r="ZV50" s="104"/>
      <c r="ZW50" s="104"/>
      <c r="ZX50" s="104"/>
      <c r="ZY50" s="104"/>
      <c r="ZZ50" s="104"/>
      <c r="AAA50" s="104"/>
      <c r="AAB50" s="104"/>
      <c r="AAC50" s="104"/>
      <c r="AAD50" s="104"/>
      <c r="AAE50" s="104"/>
      <c r="AAF50" s="104"/>
      <c r="AAG50" s="104"/>
      <c r="AAH50" s="104"/>
      <c r="AAI50" s="104"/>
      <c r="AAJ50" s="104"/>
      <c r="AAK50" s="104"/>
      <c r="AAL50" s="104"/>
      <c r="AAM50" s="104"/>
      <c r="AAN50" s="104"/>
      <c r="AAO50" s="104"/>
      <c r="AAP50" s="104"/>
      <c r="AAQ50" s="104"/>
      <c r="AAR50" s="104"/>
      <c r="AAS50" s="104"/>
      <c r="AAT50" s="104"/>
      <c r="AAU50" s="104"/>
      <c r="AAV50" s="104"/>
      <c r="AAW50" s="104"/>
      <c r="AAX50" s="104"/>
      <c r="AAY50" s="104"/>
      <c r="AAZ50" s="104"/>
      <c r="ABA50" s="104"/>
      <c r="ABB50" s="104"/>
      <c r="ABC50" s="104"/>
      <c r="ABD50" s="104"/>
      <c r="ABE50" s="104"/>
      <c r="ABF50" s="104"/>
      <c r="ABG50" s="104"/>
      <c r="ABH50" s="104"/>
      <c r="ABI50" s="104"/>
      <c r="ABJ50" s="104"/>
      <c r="ABK50" s="104"/>
      <c r="ABL50" s="104"/>
      <c r="ABM50" s="104"/>
      <c r="ABN50" s="104"/>
      <c r="ABO50" s="104"/>
      <c r="ABP50" s="104"/>
      <c r="ABQ50" s="104"/>
      <c r="ABR50" s="104"/>
      <c r="ABS50" s="104"/>
      <c r="ABT50" s="104"/>
      <c r="ABU50" s="104"/>
      <c r="ABV50" s="104"/>
      <c r="ABW50" s="104"/>
      <c r="ABX50" s="104"/>
      <c r="ABY50" s="104"/>
      <c r="ABZ50" s="104"/>
      <c r="ACA50" s="104"/>
      <c r="ACB50" s="104"/>
      <c r="ACC50" s="104"/>
      <c r="ACD50" s="104"/>
      <c r="ACE50" s="104"/>
      <c r="ACF50" s="104"/>
      <c r="ACG50" s="104"/>
      <c r="ACH50" s="104"/>
      <c r="ACI50" s="104"/>
      <c r="ACJ50" s="104"/>
      <c r="ACK50" s="104"/>
      <c r="ACL50" s="104"/>
      <c r="ACM50" s="104"/>
      <c r="ACN50" s="104"/>
      <c r="ACO50" s="104"/>
      <c r="ACP50" s="104"/>
      <c r="ACQ50" s="104"/>
      <c r="ACR50" s="104"/>
      <c r="ACS50" s="104"/>
      <c r="ACT50" s="104"/>
      <c r="ACU50" s="104"/>
      <c r="ACV50" s="104"/>
      <c r="ACW50" s="104"/>
      <c r="ACX50" s="104"/>
      <c r="ACY50" s="104"/>
      <c r="ACZ50" s="104"/>
      <c r="ADA50" s="104"/>
      <c r="ADB50" s="104"/>
      <c r="ADC50" s="104"/>
      <c r="ADD50" s="104"/>
      <c r="ADE50" s="104"/>
      <c r="ADF50" s="104"/>
      <c r="ADG50" s="104"/>
      <c r="ADH50" s="104"/>
      <c r="ADI50" s="104"/>
      <c r="ADJ50" s="104"/>
      <c r="ADK50" s="104"/>
      <c r="ADL50" s="104"/>
      <c r="ADM50" s="104"/>
      <c r="ADN50" s="104"/>
      <c r="ADO50" s="104"/>
      <c r="ADP50" s="104"/>
      <c r="ADQ50" s="104"/>
      <c r="ADR50" s="104"/>
      <c r="ADS50" s="104"/>
      <c r="ADT50" s="104"/>
      <c r="ADU50" s="104"/>
      <c r="ADV50" s="104"/>
      <c r="ADW50" s="104"/>
      <c r="ADX50" s="104"/>
      <c r="ADY50" s="104"/>
      <c r="ADZ50" s="104"/>
      <c r="AEA50" s="104"/>
      <c r="AEB50" s="104"/>
      <c r="AEC50" s="104"/>
      <c r="AED50" s="104"/>
      <c r="AEE50" s="104"/>
      <c r="AEF50" s="104"/>
      <c r="AEG50" s="104"/>
      <c r="AEH50" s="104"/>
      <c r="AEI50" s="104"/>
      <c r="AEJ50" s="104"/>
      <c r="AEK50" s="104"/>
      <c r="AEL50" s="104"/>
      <c r="AEM50" s="104"/>
      <c r="AEN50" s="104"/>
      <c r="AEO50" s="104"/>
      <c r="AEP50" s="104"/>
      <c r="AEQ50" s="104"/>
      <c r="AER50" s="104"/>
      <c r="AES50" s="104"/>
      <c r="AET50" s="104"/>
      <c r="AEU50" s="104"/>
      <c r="AEV50" s="104"/>
      <c r="AEW50" s="104"/>
      <c r="AEX50" s="104"/>
      <c r="AEY50" s="104"/>
      <c r="AEZ50" s="104"/>
      <c r="AFA50" s="104"/>
      <c r="AFB50" s="104"/>
      <c r="AFC50" s="104"/>
      <c r="AFD50" s="104"/>
      <c r="AFE50" s="104"/>
      <c r="AFF50" s="104"/>
      <c r="AFG50" s="104"/>
      <c r="AFH50" s="104"/>
      <c r="AFI50" s="104"/>
      <c r="AFJ50" s="104"/>
      <c r="AFK50" s="104"/>
      <c r="AFL50" s="104"/>
      <c r="AFM50" s="104"/>
      <c r="AFN50" s="104"/>
      <c r="AFO50" s="104"/>
      <c r="AFP50" s="104"/>
      <c r="AFQ50" s="104"/>
      <c r="AFR50" s="104"/>
      <c r="AFS50" s="104"/>
      <c r="AFT50" s="104"/>
      <c r="AFU50" s="104"/>
      <c r="AFV50" s="104"/>
      <c r="AFW50" s="104"/>
      <c r="AFX50" s="104"/>
      <c r="AFY50" s="104"/>
      <c r="AFZ50" s="104"/>
      <c r="AGA50" s="104"/>
      <c r="AGB50" s="104"/>
      <c r="AGC50" s="104"/>
      <c r="AGD50" s="104"/>
      <c r="AGE50" s="104"/>
      <c r="AGF50" s="104"/>
      <c r="AGG50" s="104"/>
      <c r="AGH50" s="104"/>
      <c r="AGI50" s="104"/>
      <c r="AGJ50" s="104"/>
      <c r="AGK50" s="104"/>
      <c r="AGL50" s="104"/>
      <c r="AGM50" s="104"/>
      <c r="AGN50" s="104"/>
      <c r="AGO50" s="104"/>
      <c r="AGP50" s="104"/>
      <c r="AGQ50" s="104"/>
      <c r="AGR50" s="104"/>
      <c r="AGS50" s="104"/>
      <c r="AGT50" s="104"/>
      <c r="AGU50" s="104"/>
      <c r="AGV50" s="104"/>
      <c r="AGW50" s="104"/>
      <c r="AGX50" s="104"/>
      <c r="AGY50" s="104"/>
      <c r="AGZ50" s="104"/>
      <c r="AHA50" s="104"/>
      <c r="AHB50" s="104"/>
      <c r="AHC50" s="104"/>
      <c r="AHD50" s="104"/>
      <c r="AHE50" s="104"/>
      <c r="AHF50" s="104"/>
      <c r="AHG50" s="104"/>
      <c r="AHH50" s="104"/>
      <c r="AHI50" s="104"/>
      <c r="AHJ50" s="104"/>
      <c r="AHK50" s="104"/>
      <c r="AHL50" s="104"/>
      <c r="AHM50" s="104"/>
      <c r="AHN50" s="104"/>
      <c r="AHO50" s="104"/>
      <c r="AHP50" s="104"/>
      <c r="AHQ50" s="104"/>
      <c r="AHR50" s="104"/>
      <c r="AHS50" s="104"/>
      <c r="AHT50" s="104"/>
      <c r="AHU50" s="104"/>
      <c r="AHV50" s="104"/>
      <c r="AHW50" s="104"/>
      <c r="AHX50" s="104"/>
      <c r="AHY50" s="104"/>
      <c r="AHZ50" s="104"/>
      <c r="AIA50" s="104"/>
      <c r="AIB50" s="104"/>
      <c r="AIC50" s="104"/>
      <c r="AID50" s="104"/>
      <c r="AIE50" s="104"/>
      <c r="AIF50" s="104"/>
      <c r="AIG50" s="104"/>
      <c r="AIH50" s="104"/>
      <c r="AII50" s="104"/>
      <c r="AIJ50" s="104"/>
      <c r="AIK50" s="104"/>
      <c r="AIL50" s="104"/>
      <c r="AIM50" s="104"/>
      <c r="AIN50" s="104"/>
      <c r="AIO50" s="104"/>
      <c r="AIP50" s="104"/>
      <c r="AIQ50" s="104"/>
      <c r="AIR50" s="104"/>
      <c r="AIS50" s="104"/>
      <c r="AIT50" s="104"/>
      <c r="AIU50" s="104"/>
      <c r="AIV50" s="104"/>
      <c r="AIW50" s="104"/>
      <c r="AIX50" s="104"/>
      <c r="AIY50" s="104"/>
      <c r="AIZ50" s="104"/>
      <c r="AJA50" s="104"/>
      <c r="AJB50" s="104"/>
      <c r="AJC50" s="104"/>
      <c r="AJD50" s="104"/>
      <c r="AJE50" s="104"/>
      <c r="AJF50" s="104"/>
      <c r="AJG50" s="104"/>
      <c r="AJH50" s="104"/>
      <c r="AJI50" s="104"/>
      <c r="AJJ50" s="104"/>
      <c r="AJK50" s="104"/>
      <c r="AJL50" s="104"/>
      <c r="AJM50" s="104"/>
      <c r="AJN50" s="104"/>
      <c r="AJO50" s="104"/>
      <c r="AJP50" s="104"/>
      <c r="AJQ50" s="104"/>
      <c r="AJR50" s="104"/>
      <c r="AJS50" s="104"/>
      <c r="AJT50" s="104"/>
      <c r="AJU50" s="104"/>
      <c r="AJV50" s="104"/>
      <c r="AJW50" s="104"/>
      <c r="AJX50" s="104"/>
      <c r="AJY50" s="104"/>
      <c r="AJZ50" s="104"/>
      <c r="AKA50" s="104"/>
      <c r="AKB50" s="104"/>
      <c r="AKC50" s="104"/>
      <c r="AKD50" s="104"/>
      <c r="AKE50" s="104"/>
      <c r="AKF50" s="104"/>
      <c r="AKG50" s="104"/>
      <c r="AKH50" s="104"/>
      <c r="AKI50" s="104"/>
      <c r="AKJ50" s="104"/>
      <c r="AKK50" s="104"/>
      <c r="AKL50" s="104"/>
      <c r="AKM50" s="104"/>
      <c r="AKN50" s="104"/>
      <c r="AKO50" s="104"/>
      <c r="AKP50" s="104"/>
      <c r="AKQ50" s="104"/>
      <c r="AKR50" s="104"/>
      <c r="AKS50" s="104"/>
      <c r="AKT50" s="104"/>
      <c r="AKU50" s="104"/>
      <c r="AKV50" s="104"/>
      <c r="AKW50" s="104"/>
      <c r="AKX50" s="104"/>
      <c r="AKY50" s="104"/>
      <c r="AKZ50" s="104"/>
      <c r="ALA50" s="104"/>
      <c r="ALB50" s="104"/>
      <c r="ALC50" s="104"/>
      <c r="ALD50" s="104"/>
      <c r="ALE50" s="104"/>
      <c r="ALF50" s="104"/>
      <c r="ALG50" s="104"/>
      <c r="ALH50" s="104"/>
      <c r="ALI50" s="104"/>
      <c r="ALJ50" s="104"/>
      <c r="ALK50" s="104"/>
      <c r="ALL50" s="104"/>
      <c r="ALM50" s="104"/>
      <c r="ALN50" s="104"/>
      <c r="ALO50" s="104"/>
      <c r="ALP50" s="104"/>
      <c r="ALQ50" s="104"/>
      <c r="ALR50" s="104"/>
      <c r="ALS50" s="104"/>
      <c r="ALT50" s="104"/>
      <c r="ALU50" s="104"/>
      <c r="ALV50" s="104"/>
      <c r="ALW50" s="104"/>
      <c r="ALX50" s="104"/>
      <c r="ALY50" s="104"/>
      <c r="ALZ50" s="104"/>
      <c r="AMA50" s="104"/>
      <c r="AMB50" s="104"/>
      <c r="AMC50" s="104"/>
      <c r="AMD50" s="104"/>
      <c r="AME50" s="104"/>
      <c r="AMF50" s="104"/>
      <c r="AMG50" s="104"/>
      <c r="AMH50" s="104"/>
      <c r="AMI50" s="104"/>
      <c r="AMJ50" s="104"/>
    </row>
    <row r="51" spans="1:1024" ht="15" customHeight="1" x14ac:dyDescent="0.2">
      <c r="A51" s="196" t="s">
        <v>47</v>
      </c>
      <c r="B51" s="196"/>
      <c r="C51" s="196"/>
      <c r="D51" s="196"/>
      <c r="E51" s="119">
        <f>52000+6600</f>
        <v>58600</v>
      </c>
      <c r="F51" s="119"/>
      <c r="G51" s="209"/>
      <c r="H51" s="209"/>
      <c r="I51" s="209"/>
      <c r="J51" s="209"/>
      <c r="K51" s="118"/>
      <c r="L51" s="118">
        <v>0</v>
      </c>
      <c r="M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  <c r="IV51" s="104"/>
      <c r="IW51" s="104"/>
      <c r="IX51" s="104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4"/>
      <c r="SD51" s="104"/>
      <c r="SE51" s="104"/>
      <c r="SF51" s="104"/>
      <c r="SG51" s="104"/>
      <c r="SH51" s="104"/>
      <c r="SI51" s="104"/>
      <c r="SJ51" s="104"/>
      <c r="SK51" s="104"/>
      <c r="SL51" s="104"/>
      <c r="SM51" s="104"/>
      <c r="SN51" s="104"/>
      <c r="SO51" s="104"/>
      <c r="SP51" s="104"/>
      <c r="SQ51" s="104"/>
      <c r="SR51" s="104"/>
      <c r="SS51" s="104"/>
      <c r="ST51" s="104"/>
      <c r="SU51" s="104"/>
      <c r="SV51" s="104"/>
      <c r="SW51" s="104"/>
      <c r="SX51" s="104"/>
      <c r="SY51" s="104"/>
      <c r="SZ51" s="104"/>
      <c r="TA51" s="104"/>
      <c r="TB51" s="104"/>
      <c r="TC51" s="104"/>
      <c r="TD51" s="104"/>
      <c r="TE51" s="104"/>
      <c r="TF51" s="104"/>
      <c r="TG51" s="104"/>
      <c r="TH51" s="104"/>
      <c r="TI51" s="104"/>
      <c r="TJ51" s="104"/>
      <c r="TK51" s="104"/>
      <c r="TL51" s="104"/>
      <c r="TM51" s="104"/>
      <c r="TN51" s="104"/>
      <c r="TO51" s="104"/>
      <c r="TP51" s="104"/>
      <c r="TQ51" s="104"/>
      <c r="TR51" s="104"/>
      <c r="TS51" s="104"/>
      <c r="TT51" s="104"/>
      <c r="TU51" s="104"/>
      <c r="TV51" s="104"/>
      <c r="TW51" s="104"/>
      <c r="TX51" s="104"/>
      <c r="TY51" s="104"/>
      <c r="TZ51" s="104"/>
      <c r="UA51" s="104"/>
      <c r="UB51" s="104"/>
      <c r="UC51" s="104"/>
      <c r="UD51" s="104"/>
      <c r="UE51" s="104"/>
      <c r="UF51" s="104"/>
      <c r="UG51" s="104"/>
      <c r="UH51" s="104"/>
      <c r="UI51" s="104"/>
      <c r="UJ51" s="104"/>
      <c r="UK51" s="104"/>
      <c r="UL51" s="104"/>
      <c r="UM51" s="104"/>
      <c r="UN51" s="104"/>
      <c r="UO51" s="104"/>
      <c r="UP51" s="104"/>
      <c r="UQ51" s="104"/>
      <c r="UR51" s="104"/>
      <c r="US51" s="104"/>
      <c r="UT51" s="104"/>
      <c r="UU51" s="104"/>
      <c r="UV51" s="104"/>
      <c r="UW51" s="104"/>
      <c r="UX51" s="104"/>
      <c r="UY51" s="104"/>
      <c r="UZ51" s="104"/>
      <c r="VA51" s="104"/>
      <c r="VB51" s="104"/>
      <c r="VC51" s="104"/>
      <c r="VD51" s="104"/>
      <c r="VE51" s="104"/>
      <c r="VF51" s="104"/>
      <c r="VG51" s="104"/>
      <c r="VH51" s="104"/>
      <c r="VI51" s="104"/>
      <c r="VJ51" s="104"/>
      <c r="VK51" s="104"/>
      <c r="VL51" s="104"/>
      <c r="VM51" s="104"/>
      <c r="VN51" s="104"/>
      <c r="VO51" s="104"/>
      <c r="VP51" s="104"/>
      <c r="VQ51" s="104"/>
      <c r="VR51" s="104"/>
      <c r="VS51" s="104"/>
      <c r="VT51" s="104"/>
      <c r="VU51" s="104"/>
      <c r="VV51" s="104"/>
      <c r="VW51" s="104"/>
      <c r="VX51" s="104"/>
      <c r="VY51" s="104"/>
      <c r="VZ51" s="104"/>
      <c r="WA51" s="104"/>
      <c r="WB51" s="104"/>
      <c r="WC51" s="104"/>
      <c r="WD51" s="104"/>
      <c r="WE51" s="104"/>
      <c r="WF51" s="104"/>
      <c r="WG51" s="104"/>
      <c r="WH51" s="104"/>
      <c r="WI51" s="104"/>
      <c r="WJ51" s="104"/>
      <c r="WK51" s="104"/>
      <c r="WL51" s="104"/>
      <c r="WM51" s="104"/>
      <c r="WN51" s="104"/>
      <c r="WO51" s="104"/>
      <c r="WP51" s="104"/>
      <c r="WQ51" s="104"/>
      <c r="WR51" s="104"/>
      <c r="WS51" s="104"/>
      <c r="WT51" s="104"/>
      <c r="WU51" s="104"/>
      <c r="WV51" s="104"/>
      <c r="WW51" s="104"/>
      <c r="WX51" s="104"/>
      <c r="WY51" s="104"/>
      <c r="WZ51" s="104"/>
      <c r="XA51" s="104"/>
      <c r="XB51" s="104"/>
      <c r="XC51" s="104"/>
      <c r="XD51" s="104"/>
      <c r="XE51" s="104"/>
      <c r="XF51" s="104"/>
      <c r="XG51" s="104"/>
      <c r="XH51" s="104"/>
      <c r="XI51" s="104"/>
      <c r="XJ51" s="104"/>
      <c r="XK51" s="104"/>
      <c r="XL51" s="104"/>
      <c r="XM51" s="104"/>
      <c r="XN51" s="104"/>
      <c r="XO51" s="104"/>
      <c r="XP51" s="104"/>
      <c r="XQ51" s="104"/>
      <c r="XR51" s="104"/>
      <c r="XS51" s="104"/>
      <c r="XT51" s="104"/>
      <c r="XU51" s="104"/>
      <c r="XV51" s="104"/>
      <c r="XW51" s="104"/>
      <c r="XX51" s="104"/>
      <c r="XY51" s="104"/>
      <c r="XZ51" s="104"/>
      <c r="YA51" s="104"/>
      <c r="YB51" s="104"/>
      <c r="YC51" s="104"/>
      <c r="YD51" s="104"/>
      <c r="YE51" s="104"/>
      <c r="YF51" s="104"/>
      <c r="YG51" s="104"/>
      <c r="YH51" s="104"/>
      <c r="YI51" s="104"/>
      <c r="YJ51" s="104"/>
      <c r="YK51" s="104"/>
      <c r="YL51" s="104"/>
      <c r="YM51" s="104"/>
      <c r="YN51" s="104"/>
      <c r="YO51" s="104"/>
      <c r="YP51" s="104"/>
      <c r="YQ51" s="104"/>
      <c r="YR51" s="104"/>
      <c r="YS51" s="104"/>
      <c r="YT51" s="104"/>
      <c r="YU51" s="104"/>
      <c r="YV51" s="104"/>
      <c r="YW51" s="104"/>
      <c r="YX51" s="104"/>
      <c r="YY51" s="104"/>
      <c r="YZ51" s="104"/>
      <c r="ZA51" s="104"/>
      <c r="ZB51" s="104"/>
      <c r="ZC51" s="104"/>
      <c r="ZD51" s="104"/>
      <c r="ZE51" s="104"/>
      <c r="ZF51" s="104"/>
      <c r="ZG51" s="104"/>
      <c r="ZH51" s="104"/>
      <c r="ZI51" s="104"/>
      <c r="ZJ51" s="104"/>
      <c r="ZK51" s="104"/>
      <c r="ZL51" s="104"/>
      <c r="ZM51" s="104"/>
      <c r="ZN51" s="104"/>
      <c r="ZO51" s="104"/>
      <c r="ZP51" s="104"/>
      <c r="ZQ51" s="104"/>
      <c r="ZR51" s="104"/>
      <c r="ZS51" s="104"/>
      <c r="ZT51" s="104"/>
      <c r="ZU51" s="104"/>
      <c r="ZV51" s="104"/>
      <c r="ZW51" s="104"/>
      <c r="ZX51" s="104"/>
      <c r="ZY51" s="104"/>
      <c r="ZZ51" s="104"/>
      <c r="AAA51" s="104"/>
      <c r="AAB51" s="104"/>
      <c r="AAC51" s="104"/>
      <c r="AAD51" s="104"/>
      <c r="AAE51" s="104"/>
      <c r="AAF51" s="104"/>
      <c r="AAG51" s="104"/>
      <c r="AAH51" s="104"/>
      <c r="AAI51" s="104"/>
      <c r="AAJ51" s="104"/>
      <c r="AAK51" s="104"/>
      <c r="AAL51" s="104"/>
      <c r="AAM51" s="104"/>
      <c r="AAN51" s="104"/>
      <c r="AAO51" s="104"/>
      <c r="AAP51" s="104"/>
      <c r="AAQ51" s="104"/>
      <c r="AAR51" s="104"/>
      <c r="AAS51" s="104"/>
      <c r="AAT51" s="104"/>
      <c r="AAU51" s="104"/>
      <c r="AAV51" s="104"/>
      <c r="AAW51" s="104"/>
      <c r="AAX51" s="104"/>
      <c r="AAY51" s="104"/>
      <c r="AAZ51" s="104"/>
      <c r="ABA51" s="104"/>
      <c r="ABB51" s="104"/>
      <c r="ABC51" s="104"/>
      <c r="ABD51" s="104"/>
      <c r="ABE51" s="104"/>
      <c r="ABF51" s="104"/>
      <c r="ABG51" s="104"/>
      <c r="ABH51" s="104"/>
      <c r="ABI51" s="104"/>
      <c r="ABJ51" s="104"/>
      <c r="ABK51" s="104"/>
      <c r="ABL51" s="104"/>
      <c r="ABM51" s="104"/>
      <c r="ABN51" s="104"/>
      <c r="ABO51" s="104"/>
      <c r="ABP51" s="104"/>
      <c r="ABQ51" s="104"/>
      <c r="ABR51" s="104"/>
      <c r="ABS51" s="104"/>
      <c r="ABT51" s="104"/>
      <c r="ABU51" s="104"/>
      <c r="ABV51" s="104"/>
      <c r="ABW51" s="104"/>
      <c r="ABX51" s="104"/>
      <c r="ABY51" s="104"/>
      <c r="ABZ51" s="104"/>
      <c r="ACA51" s="104"/>
      <c r="ACB51" s="104"/>
      <c r="ACC51" s="104"/>
      <c r="ACD51" s="104"/>
      <c r="ACE51" s="104"/>
      <c r="ACF51" s="104"/>
      <c r="ACG51" s="104"/>
      <c r="ACH51" s="104"/>
      <c r="ACI51" s="104"/>
      <c r="ACJ51" s="104"/>
      <c r="ACK51" s="104"/>
      <c r="ACL51" s="104"/>
      <c r="ACM51" s="104"/>
      <c r="ACN51" s="104"/>
      <c r="ACO51" s="104"/>
      <c r="ACP51" s="104"/>
      <c r="ACQ51" s="104"/>
      <c r="ACR51" s="104"/>
      <c r="ACS51" s="104"/>
      <c r="ACT51" s="104"/>
      <c r="ACU51" s="104"/>
      <c r="ACV51" s="104"/>
      <c r="ACW51" s="104"/>
      <c r="ACX51" s="104"/>
      <c r="ACY51" s="104"/>
      <c r="ACZ51" s="104"/>
      <c r="ADA51" s="104"/>
      <c r="ADB51" s="104"/>
      <c r="ADC51" s="104"/>
      <c r="ADD51" s="104"/>
      <c r="ADE51" s="104"/>
      <c r="ADF51" s="104"/>
      <c r="ADG51" s="104"/>
      <c r="ADH51" s="104"/>
      <c r="ADI51" s="104"/>
      <c r="ADJ51" s="104"/>
      <c r="ADK51" s="104"/>
      <c r="ADL51" s="104"/>
      <c r="ADM51" s="104"/>
      <c r="ADN51" s="104"/>
      <c r="ADO51" s="104"/>
      <c r="ADP51" s="104"/>
      <c r="ADQ51" s="104"/>
      <c r="ADR51" s="104"/>
      <c r="ADS51" s="104"/>
      <c r="ADT51" s="104"/>
      <c r="ADU51" s="104"/>
      <c r="ADV51" s="104"/>
      <c r="ADW51" s="104"/>
      <c r="ADX51" s="104"/>
      <c r="ADY51" s="104"/>
      <c r="ADZ51" s="104"/>
      <c r="AEA51" s="104"/>
      <c r="AEB51" s="104"/>
      <c r="AEC51" s="104"/>
      <c r="AED51" s="104"/>
      <c r="AEE51" s="104"/>
      <c r="AEF51" s="104"/>
      <c r="AEG51" s="104"/>
      <c r="AEH51" s="104"/>
      <c r="AEI51" s="104"/>
      <c r="AEJ51" s="104"/>
      <c r="AEK51" s="104"/>
      <c r="AEL51" s="104"/>
      <c r="AEM51" s="104"/>
      <c r="AEN51" s="104"/>
      <c r="AEO51" s="104"/>
      <c r="AEP51" s="104"/>
      <c r="AEQ51" s="104"/>
      <c r="AER51" s="104"/>
      <c r="AES51" s="104"/>
      <c r="AET51" s="104"/>
      <c r="AEU51" s="104"/>
      <c r="AEV51" s="104"/>
      <c r="AEW51" s="104"/>
      <c r="AEX51" s="104"/>
      <c r="AEY51" s="104"/>
      <c r="AEZ51" s="104"/>
      <c r="AFA51" s="104"/>
      <c r="AFB51" s="104"/>
      <c r="AFC51" s="104"/>
      <c r="AFD51" s="104"/>
      <c r="AFE51" s="104"/>
      <c r="AFF51" s="104"/>
      <c r="AFG51" s="104"/>
      <c r="AFH51" s="104"/>
      <c r="AFI51" s="104"/>
      <c r="AFJ51" s="104"/>
      <c r="AFK51" s="104"/>
      <c r="AFL51" s="104"/>
      <c r="AFM51" s="104"/>
      <c r="AFN51" s="104"/>
      <c r="AFO51" s="104"/>
      <c r="AFP51" s="104"/>
      <c r="AFQ51" s="104"/>
      <c r="AFR51" s="104"/>
      <c r="AFS51" s="104"/>
      <c r="AFT51" s="104"/>
      <c r="AFU51" s="104"/>
      <c r="AFV51" s="104"/>
      <c r="AFW51" s="104"/>
      <c r="AFX51" s="104"/>
      <c r="AFY51" s="104"/>
      <c r="AFZ51" s="104"/>
      <c r="AGA51" s="104"/>
      <c r="AGB51" s="104"/>
      <c r="AGC51" s="104"/>
      <c r="AGD51" s="104"/>
      <c r="AGE51" s="104"/>
      <c r="AGF51" s="104"/>
      <c r="AGG51" s="104"/>
      <c r="AGH51" s="104"/>
      <c r="AGI51" s="104"/>
      <c r="AGJ51" s="104"/>
      <c r="AGK51" s="104"/>
      <c r="AGL51" s="104"/>
      <c r="AGM51" s="104"/>
      <c r="AGN51" s="104"/>
      <c r="AGO51" s="104"/>
      <c r="AGP51" s="104"/>
      <c r="AGQ51" s="104"/>
      <c r="AGR51" s="104"/>
      <c r="AGS51" s="104"/>
      <c r="AGT51" s="104"/>
      <c r="AGU51" s="104"/>
      <c r="AGV51" s="104"/>
      <c r="AGW51" s="104"/>
      <c r="AGX51" s="104"/>
      <c r="AGY51" s="104"/>
      <c r="AGZ51" s="104"/>
      <c r="AHA51" s="104"/>
      <c r="AHB51" s="104"/>
      <c r="AHC51" s="104"/>
      <c r="AHD51" s="104"/>
      <c r="AHE51" s="104"/>
      <c r="AHF51" s="104"/>
      <c r="AHG51" s="104"/>
      <c r="AHH51" s="104"/>
      <c r="AHI51" s="104"/>
      <c r="AHJ51" s="104"/>
      <c r="AHK51" s="104"/>
      <c r="AHL51" s="104"/>
      <c r="AHM51" s="104"/>
      <c r="AHN51" s="104"/>
      <c r="AHO51" s="104"/>
      <c r="AHP51" s="104"/>
      <c r="AHQ51" s="104"/>
      <c r="AHR51" s="104"/>
      <c r="AHS51" s="104"/>
      <c r="AHT51" s="104"/>
      <c r="AHU51" s="104"/>
      <c r="AHV51" s="104"/>
      <c r="AHW51" s="104"/>
      <c r="AHX51" s="104"/>
      <c r="AHY51" s="104"/>
      <c r="AHZ51" s="104"/>
      <c r="AIA51" s="104"/>
      <c r="AIB51" s="104"/>
      <c r="AIC51" s="104"/>
      <c r="AID51" s="104"/>
      <c r="AIE51" s="104"/>
      <c r="AIF51" s="104"/>
      <c r="AIG51" s="104"/>
      <c r="AIH51" s="104"/>
      <c r="AII51" s="104"/>
      <c r="AIJ51" s="104"/>
      <c r="AIK51" s="104"/>
      <c r="AIL51" s="104"/>
      <c r="AIM51" s="104"/>
      <c r="AIN51" s="104"/>
      <c r="AIO51" s="104"/>
      <c r="AIP51" s="104"/>
      <c r="AIQ51" s="104"/>
      <c r="AIR51" s="104"/>
      <c r="AIS51" s="104"/>
      <c r="AIT51" s="104"/>
      <c r="AIU51" s="104"/>
      <c r="AIV51" s="104"/>
      <c r="AIW51" s="104"/>
      <c r="AIX51" s="104"/>
      <c r="AIY51" s="104"/>
      <c r="AIZ51" s="104"/>
      <c r="AJA51" s="104"/>
      <c r="AJB51" s="104"/>
      <c r="AJC51" s="104"/>
      <c r="AJD51" s="104"/>
      <c r="AJE51" s="104"/>
      <c r="AJF51" s="104"/>
      <c r="AJG51" s="104"/>
      <c r="AJH51" s="104"/>
      <c r="AJI51" s="104"/>
      <c r="AJJ51" s="104"/>
      <c r="AJK51" s="104"/>
      <c r="AJL51" s="104"/>
      <c r="AJM51" s="104"/>
      <c r="AJN51" s="104"/>
      <c r="AJO51" s="104"/>
      <c r="AJP51" s="104"/>
      <c r="AJQ51" s="104"/>
      <c r="AJR51" s="104"/>
      <c r="AJS51" s="104"/>
      <c r="AJT51" s="104"/>
      <c r="AJU51" s="104"/>
      <c r="AJV51" s="104"/>
      <c r="AJW51" s="104"/>
      <c r="AJX51" s="104"/>
      <c r="AJY51" s="104"/>
      <c r="AJZ51" s="104"/>
      <c r="AKA51" s="104"/>
      <c r="AKB51" s="104"/>
      <c r="AKC51" s="104"/>
      <c r="AKD51" s="104"/>
      <c r="AKE51" s="104"/>
      <c r="AKF51" s="104"/>
      <c r="AKG51" s="104"/>
      <c r="AKH51" s="104"/>
      <c r="AKI51" s="104"/>
      <c r="AKJ51" s="104"/>
      <c r="AKK51" s="104"/>
      <c r="AKL51" s="104"/>
      <c r="AKM51" s="104"/>
      <c r="AKN51" s="104"/>
      <c r="AKO51" s="104"/>
      <c r="AKP51" s="104"/>
      <c r="AKQ51" s="104"/>
      <c r="AKR51" s="104"/>
      <c r="AKS51" s="104"/>
      <c r="AKT51" s="104"/>
      <c r="AKU51" s="104"/>
      <c r="AKV51" s="104"/>
      <c r="AKW51" s="104"/>
      <c r="AKX51" s="104"/>
      <c r="AKY51" s="104"/>
      <c r="AKZ51" s="104"/>
      <c r="ALA51" s="104"/>
      <c r="ALB51" s="104"/>
      <c r="ALC51" s="104"/>
      <c r="ALD51" s="104"/>
      <c r="ALE51" s="104"/>
      <c r="ALF51" s="104"/>
      <c r="ALG51" s="104"/>
      <c r="ALH51" s="104"/>
      <c r="ALI51" s="104"/>
      <c r="ALJ51" s="104"/>
      <c r="ALK51" s="104"/>
      <c r="ALL51" s="104"/>
      <c r="ALM51" s="104"/>
      <c r="ALN51" s="104"/>
      <c r="ALO51" s="104"/>
      <c r="ALP51" s="104"/>
      <c r="ALQ51" s="104"/>
      <c r="ALR51" s="104"/>
      <c r="ALS51" s="104"/>
      <c r="ALT51" s="104"/>
      <c r="ALU51" s="104"/>
      <c r="ALV51" s="104"/>
      <c r="ALW51" s="104"/>
      <c r="ALX51" s="104"/>
      <c r="ALY51" s="104"/>
      <c r="ALZ51" s="104"/>
      <c r="AMA51" s="104"/>
      <c r="AMB51" s="104"/>
      <c r="AMC51" s="104"/>
      <c r="AMD51" s="104"/>
      <c r="AME51" s="104"/>
      <c r="AMF51" s="104"/>
      <c r="AMG51" s="104"/>
      <c r="AMH51" s="104"/>
      <c r="AMI51" s="104"/>
      <c r="AMJ51" s="104"/>
    </row>
    <row r="52" spans="1:1024" x14ac:dyDescent="0.2">
      <c r="A52" s="147" t="s">
        <v>48</v>
      </c>
      <c r="B52" s="148"/>
      <c r="C52" s="148"/>
      <c r="D52" s="148"/>
      <c r="E52" s="119">
        <v>40000</v>
      </c>
      <c r="F52" s="119"/>
      <c r="G52" s="149"/>
      <c r="H52" s="150"/>
      <c r="I52" s="150"/>
      <c r="J52" s="150"/>
      <c r="K52" s="118"/>
      <c r="L52" s="118"/>
      <c r="M52" s="104"/>
      <c r="O52" s="105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4"/>
      <c r="NY52" s="104"/>
      <c r="NZ52" s="104"/>
      <c r="OA52" s="104"/>
      <c r="OB52" s="104"/>
      <c r="OC52" s="104"/>
      <c r="OD52" s="104"/>
      <c r="OE52" s="104"/>
      <c r="OF52" s="104"/>
      <c r="OG52" s="104"/>
      <c r="OH52" s="104"/>
      <c r="OI52" s="104"/>
      <c r="OJ52" s="104"/>
      <c r="OK52" s="104"/>
      <c r="OL52" s="104"/>
      <c r="OM52" s="104"/>
      <c r="ON52" s="104"/>
      <c r="OO52" s="104"/>
      <c r="OP52" s="104"/>
      <c r="OQ52" s="104"/>
      <c r="OR52" s="104"/>
      <c r="OS52" s="104"/>
      <c r="OT52" s="104"/>
      <c r="OU52" s="104"/>
      <c r="OV52" s="104"/>
      <c r="OW52" s="104"/>
      <c r="OX52" s="104"/>
      <c r="OY52" s="104"/>
      <c r="OZ52" s="104"/>
      <c r="PA52" s="104"/>
      <c r="PB52" s="104"/>
      <c r="PC52" s="104"/>
      <c r="PD52" s="104"/>
      <c r="PE52" s="104"/>
      <c r="PF52" s="104"/>
      <c r="PG52" s="104"/>
      <c r="PH52" s="104"/>
      <c r="PI52" s="104"/>
      <c r="PJ52" s="104"/>
      <c r="PK52" s="104"/>
      <c r="PL52" s="104"/>
      <c r="PM52" s="104"/>
      <c r="PN52" s="104"/>
      <c r="PO52" s="104"/>
      <c r="PP52" s="104"/>
      <c r="PQ52" s="104"/>
      <c r="PR52" s="104"/>
      <c r="PS52" s="104"/>
      <c r="PT52" s="104"/>
      <c r="PU52" s="104"/>
      <c r="PV52" s="104"/>
      <c r="PW52" s="104"/>
      <c r="PX52" s="104"/>
      <c r="PY52" s="104"/>
      <c r="PZ52" s="104"/>
      <c r="QA52" s="104"/>
      <c r="QB52" s="104"/>
      <c r="QC52" s="104"/>
      <c r="QD52" s="104"/>
      <c r="QE52" s="104"/>
      <c r="QF52" s="104"/>
      <c r="QG52" s="104"/>
      <c r="QH52" s="104"/>
      <c r="QI52" s="104"/>
      <c r="QJ52" s="104"/>
      <c r="QK52" s="104"/>
      <c r="QL52" s="104"/>
      <c r="QM52" s="104"/>
      <c r="QN52" s="104"/>
      <c r="QO52" s="104"/>
      <c r="QP52" s="104"/>
      <c r="QQ52" s="104"/>
      <c r="QR52" s="104"/>
      <c r="QS52" s="104"/>
      <c r="QT52" s="104"/>
      <c r="QU52" s="104"/>
      <c r="QV52" s="104"/>
      <c r="QW52" s="104"/>
      <c r="QX52" s="104"/>
      <c r="QY52" s="104"/>
      <c r="QZ52" s="104"/>
      <c r="RA52" s="104"/>
      <c r="RB52" s="104"/>
      <c r="RC52" s="104"/>
      <c r="RD52" s="104"/>
      <c r="RE52" s="104"/>
      <c r="RF52" s="104"/>
      <c r="RG52" s="104"/>
      <c r="RH52" s="104"/>
      <c r="RI52" s="104"/>
      <c r="RJ52" s="104"/>
      <c r="RK52" s="104"/>
      <c r="RL52" s="104"/>
      <c r="RM52" s="104"/>
      <c r="RN52" s="104"/>
      <c r="RO52" s="104"/>
      <c r="RP52" s="104"/>
      <c r="RQ52" s="104"/>
      <c r="RR52" s="104"/>
      <c r="RS52" s="104"/>
      <c r="RT52" s="104"/>
      <c r="RU52" s="104"/>
      <c r="RV52" s="104"/>
      <c r="RW52" s="104"/>
      <c r="RX52" s="104"/>
      <c r="RY52" s="104"/>
      <c r="RZ52" s="104"/>
      <c r="SA52" s="104"/>
      <c r="SB52" s="104"/>
      <c r="SC52" s="104"/>
      <c r="SD52" s="104"/>
      <c r="SE52" s="104"/>
      <c r="SF52" s="104"/>
      <c r="SG52" s="104"/>
      <c r="SH52" s="104"/>
      <c r="SI52" s="104"/>
      <c r="SJ52" s="104"/>
      <c r="SK52" s="104"/>
      <c r="SL52" s="104"/>
      <c r="SM52" s="104"/>
      <c r="SN52" s="104"/>
      <c r="SO52" s="104"/>
      <c r="SP52" s="104"/>
      <c r="SQ52" s="104"/>
      <c r="SR52" s="104"/>
      <c r="SS52" s="104"/>
      <c r="ST52" s="104"/>
      <c r="SU52" s="104"/>
      <c r="SV52" s="104"/>
      <c r="SW52" s="104"/>
      <c r="SX52" s="104"/>
      <c r="SY52" s="104"/>
      <c r="SZ52" s="104"/>
      <c r="TA52" s="104"/>
      <c r="TB52" s="104"/>
      <c r="TC52" s="104"/>
      <c r="TD52" s="104"/>
      <c r="TE52" s="104"/>
      <c r="TF52" s="104"/>
      <c r="TG52" s="104"/>
      <c r="TH52" s="104"/>
      <c r="TI52" s="104"/>
      <c r="TJ52" s="104"/>
      <c r="TK52" s="104"/>
      <c r="TL52" s="104"/>
      <c r="TM52" s="104"/>
      <c r="TN52" s="104"/>
      <c r="TO52" s="104"/>
      <c r="TP52" s="104"/>
      <c r="TQ52" s="104"/>
      <c r="TR52" s="104"/>
      <c r="TS52" s="104"/>
      <c r="TT52" s="104"/>
      <c r="TU52" s="104"/>
      <c r="TV52" s="104"/>
      <c r="TW52" s="104"/>
      <c r="TX52" s="104"/>
      <c r="TY52" s="104"/>
      <c r="TZ52" s="104"/>
      <c r="UA52" s="104"/>
      <c r="UB52" s="104"/>
      <c r="UC52" s="104"/>
      <c r="UD52" s="104"/>
      <c r="UE52" s="104"/>
      <c r="UF52" s="104"/>
      <c r="UG52" s="104"/>
      <c r="UH52" s="104"/>
      <c r="UI52" s="104"/>
      <c r="UJ52" s="104"/>
      <c r="UK52" s="104"/>
      <c r="UL52" s="104"/>
      <c r="UM52" s="104"/>
      <c r="UN52" s="104"/>
      <c r="UO52" s="104"/>
      <c r="UP52" s="104"/>
      <c r="UQ52" s="104"/>
      <c r="UR52" s="104"/>
      <c r="US52" s="104"/>
      <c r="UT52" s="104"/>
      <c r="UU52" s="104"/>
      <c r="UV52" s="104"/>
      <c r="UW52" s="104"/>
      <c r="UX52" s="104"/>
      <c r="UY52" s="104"/>
      <c r="UZ52" s="104"/>
      <c r="VA52" s="104"/>
      <c r="VB52" s="104"/>
      <c r="VC52" s="104"/>
      <c r="VD52" s="104"/>
      <c r="VE52" s="104"/>
      <c r="VF52" s="104"/>
      <c r="VG52" s="104"/>
      <c r="VH52" s="104"/>
      <c r="VI52" s="104"/>
      <c r="VJ52" s="104"/>
      <c r="VK52" s="104"/>
      <c r="VL52" s="104"/>
      <c r="VM52" s="104"/>
      <c r="VN52" s="104"/>
      <c r="VO52" s="104"/>
      <c r="VP52" s="104"/>
      <c r="VQ52" s="104"/>
      <c r="VR52" s="104"/>
      <c r="VS52" s="104"/>
      <c r="VT52" s="104"/>
      <c r="VU52" s="104"/>
      <c r="VV52" s="104"/>
      <c r="VW52" s="104"/>
      <c r="VX52" s="104"/>
      <c r="VY52" s="104"/>
      <c r="VZ52" s="104"/>
      <c r="WA52" s="104"/>
      <c r="WB52" s="104"/>
      <c r="WC52" s="104"/>
      <c r="WD52" s="104"/>
      <c r="WE52" s="104"/>
      <c r="WF52" s="104"/>
      <c r="WG52" s="104"/>
      <c r="WH52" s="104"/>
      <c r="WI52" s="104"/>
      <c r="WJ52" s="104"/>
      <c r="WK52" s="104"/>
      <c r="WL52" s="104"/>
      <c r="WM52" s="104"/>
      <c r="WN52" s="104"/>
      <c r="WO52" s="104"/>
      <c r="WP52" s="104"/>
      <c r="WQ52" s="104"/>
      <c r="WR52" s="104"/>
      <c r="WS52" s="104"/>
      <c r="WT52" s="104"/>
      <c r="WU52" s="104"/>
      <c r="WV52" s="104"/>
      <c r="WW52" s="104"/>
      <c r="WX52" s="104"/>
      <c r="WY52" s="104"/>
      <c r="WZ52" s="104"/>
      <c r="XA52" s="104"/>
      <c r="XB52" s="104"/>
      <c r="XC52" s="104"/>
      <c r="XD52" s="104"/>
      <c r="XE52" s="104"/>
      <c r="XF52" s="104"/>
      <c r="XG52" s="104"/>
      <c r="XH52" s="104"/>
      <c r="XI52" s="104"/>
      <c r="XJ52" s="104"/>
      <c r="XK52" s="104"/>
      <c r="XL52" s="104"/>
      <c r="XM52" s="104"/>
      <c r="XN52" s="104"/>
      <c r="XO52" s="104"/>
      <c r="XP52" s="104"/>
      <c r="XQ52" s="104"/>
      <c r="XR52" s="104"/>
      <c r="XS52" s="104"/>
      <c r="XT52" s="104"/>
      <c r="XU52" s="104"/>
      <c r="XV52" s="104"/>
      <c r="XW52" s="104"/>
      <c r="XX52" s="104"/>
      <c r="XY52" s="104"/>
      <c r="XZ52" s="104"/>
      <c r="YA52" s="104"/>
      <c r="YB52" s="104"/>
      <c r="YC52" s="104"/>
      <c r="YD52" s="104"/>
      <c r="YE52" s="104"/>
      <c r="YF52" s="104"/>
      <c r="YG52" s="104"/>
      <c r="YH52" s="104"/>
      <c r="YI52" s="104"/>
      <c r="YJ52" s="104"/>
      <c r="YK52" s="104"/>
      <c r="YL52" s="104"/>
      <c r="YM52" s="104"/>
      <c r="YN52" s="104"/>
      <c r="YO52" s="104"/>
      <c r="YP52" s="104"/>
      <c r="YQ52" s="104"/>
      <c r="YR52" s="104"/>
      <c r="YS52" s="104"/>
      <c r="YT52" s="104"/>
      <c r="YU52" s="104"/>
      <c r="YV52" s="104"/>
      <c r="YW52" s="104"/>
      <c r="YX52" s="104"/>
      <c r="YY52" s="104"/>
      <c r="YZ52" s="104"/>
      <c r="ZA52" s="104"/>
      <c r="ZB52" s="104"/>
      <c r="ZC52" s="104"/>
      <c r="ZD52" s="104"/>
      <c r="ZE52" s="104"/>
      <c r="ZF52" s="104"/>
      <c r="ZG52" s="104"/>
      <c r="ZH52" s="104"/>
      <c r="ZI52" s="104"/>
      <c r="ZJ52" s="104"/>
      <c r="ZK52" s="104"/>
      <c r="ZL52" s="104"/>
      <c r="ZM52" s="104"/>
      <c r="ZN52" s="104"/>
      <c r="ZO52" s="104"/>
      <c r="ZP52" s="104"/>
      <c r="ZQ52" s="104"/>
      <c r="ZR52" s="104"/>
      <c r="ZS52" s="104"/>
      <c r="ZT52" s="104"/>
      <c r="ZU52" s="104"/>
      <c r="ZV52" s="104"/>
      <c r="ZW52" s="104"/>
      <c r="ZX52" s="104"/>
      <c r="ZY52" s="104"/>
      <c r="ZZ52" s="104"/>
      <c r="AAA52" s="104"/>
      <c r="AAB52" s="104"/>
      <c r="AAC52" s="104"/>
      <c r="AAD52" s="104"/>
      <c r="AAE52" s="104"/>
      <c r="AAF52" s="104"/>
      <c r="AAG52" s="104"/>
      <c r="AAH52" s="104"/>
      <c r="AAI52" s="104"/>
      <c r="AAJ52" s="104"/>
      <c r="AAK52" s="104"/>
      <c r="AAL52" s="104"/>
      <c r="AAM52" s="104"/>
      <c r="AAN52" s="104"/>
      <c r="AAO52" s="104"/>
      <c r="AAP52" s="104"/>
      <c r="AAQ52" s="104"/>
      <c r="AAR52" s="104"/>
      <c r="AAS52" s="104"/>
      <c r="AAT52" s="104"/>
      <c r="AAU52" s="104"/>
      <c r="AAV52" s="104"/>
      <c r="AAW52" s="104"/>
      <c r="AAX52" s="104"/>
      <c r="AAY52" s="104"/>
      <c r="AAZ52" s="104"/>
      <c r="ABA52" s="104"/>
      <c r="ABB52" s="104"/>
      <c r="ABC52" s="104"/>
      <c r="ABD52" s="104"/>
      <c r="ABE52" s="104"/>
      <c r="ABF52" s="104"/>
      <c r="ABG52" s="104"/>
      <c r="ABH52" s="104"/>
      <c r="ABI52" s="104"/>
      <c r="ABJ52" s="104"/>
      <c r="ABK52" s="104"/>
      <c r="ABL52" s="104"/>
      <c r="ABM52" s="104"/>
      <c r="ABN52" s="104"/>
      <c r="ABO52" s="104"/>
      <c r="ABP52" s="104"/>
      <c r="ABQ52" s="104"/>
      <c r="ABR52" s="104"/>
      <c r="ABS52" s="104"/>
      <c r="ABT52" s="104"/>
      <c r="ABU52" s="104"/>
      <c r="ABV52" s="104"/>
      <c r="ABW52" s="104"/>
      <c r="ABX52" s="104"/>
      <c r="ABY52" s="104"/>
      <c r="ABZ52" s="104"/>
      <c r="ACA52" s="104"/>
      <c r="ACB52" s="104"/>
      <c r="ACC52" s="104"/>
      <c r="ACD52" s="104"/>
      <c r="ACE52" s="104"/>
      <c r="ACF52" s="104"/>
      <c r="ACG52" s="104"/>
      <c r="ACH52" s="104"/>
      <c r="ACI52" s="104"/>
      <c r="ACJ52" s="104"/>
      <c r="ACK52" s="104"/>
      <c r="ACL52" s="104"/>
      <c r="ACM52" s="104"/>
      <c r="ACN52" s="104"/>
      <c r="ACO52" s="104"/>
      <c r="ACP52" s="104"/>
      <c r="ACQ52" s="104"/>
      <c r="ACR52" s="104"/>
      <c r="ACS52" s="104"/>
      <c r="ACT52" s="104"/>
      <c r="ACU52" s="104"/>
      <c r="ACV52" s="104"/>
      <c r="ACW52" s="104"/>
      <c r="ACX52" s="104"/>
      <c r="ACY52" s="104"/>
      <c r="ACZ52" s="104"/>
      <c r="ADA52" s="104"/>
      <c r="ADB52" s="104"/>
      <c r="ADC52" s="104"/>
      <c r="ADD52" s="104"/>
      <c r="ADE52" s="104"/>
      <c r="ADF52" s="104"/>
      <c r="ADG52" s="104"/>
      <c r="ADH52" s="104"/>
      <c r="ADI52" s="104"/>
      <c r="ADJ52" s="104"/>
      <c r="ADK52" s="104"/>
      <c r="ADL52" s="104"/>
      <c r="ADM52" s="104"/>
      <c r="ADN52" s="104"/>
      <c r="ADO52" s="104"/>
      <c r="ADP52" s="104"/>
      <c r="ADQ52" s="104"/>
      <c r="ADR52" s="104"/>
      <c r="ADS52" s="104"/>
      <c r="ADT52" s="104"/>
      <c r="ADU52" s="104"/>
      <c r="ADV52" s="104"/>
      <c r="ADW52" s="104"/>
      <c r="ADX52" s="104"/>
      <c r="ADY52" s="104"/>
      <c r="ADZ52" s="104"/>
      <c r="AEA52" s="104"/>
      <c r="AEB52" s="104"/>
      <c r="AEC52" s="104"/>
      <c r="AED52" s="104"/>
      <c r="AEE52" s="104"/>
      <c r="AEF52" s="104"/>
      <c r="AEG52" s="104"/>
      <c r="AEH52" s="104"/>
      <c r="AEI52" s="104"/>
      <c r="AEJ52" s="104"/>
      <c r="AEK52" s="104"/>
      <c r="AEL52" s="104"/>
      <c r="AEM52" s="104"/>
      <c r="AEN52" s="104"/>
      <c r="AEO52" s="104"/>
      <c r="AEP52" s="104"/>
      <c r="AEQ52" s="104"/>
      <c r="AER52" s="104"/>
      <c r="AES52" s="104"/>
      <c r="AET52" s="104"/>
      <c r="AEU52" s="104"/>
      <c r="AEV52" s="104"/>
      <c r="AEW52" s="104"/>
      <c r="AEX52" s="104"/>
      <c r="AEY52" s="104"/>
      <c r="AEZ52" s="104"/>
      <c r="AFA52" s="104"/>
      <c r="AFB52" s="104"/>
      <c r="AFC52" s="104"/>
      <c r="AFD52" s="104"/>
      <c r="AFE52" s="104"/>
      <c r="AFF52" s="104"/>
      <c r="AFG52" s="104"/>
      <c r="AFH52" s="104"/>
      <c r="AFI52" s="104"/>
      <c r="AFJ52" s="104"/>
      <c r="AFK52" s="104"/>
      <c r="AFL52" s="104"/>
      <c r="AFM52" s="104"/>
      <c r="AFN52" s="104"/>
      <c r="AFO52" s="104"/>
      <c r="AFP52" s="104"/>
      <c r="AFQ52" s="104"/>
      <c r="AFR52" s="104"/>
      <c r="AFS52" s="104"/>
      <c r="AFT52" s="104"/>
      <c r="AFU52" s="104"/>
      <c r="AFV52" s="104"/>
      <c r="AFW52" s="104"/>
      <c r="AFX52" s="104"/>
      <c r="AFY52" s="104"/>
      <c r="AFZ52" s="104"/>
      <c r="AGA52" s="104"/>
      <c r="AGB52" s="104"/>
      <c r="AGC52" s="104"/>
      <c r="AGD52" s="104"/>
      <c r="AGE52" s="104"/>
      <c r="AGF52" s="104"/>
      <c r="AGG52" s="104"/>
      <c r="AGH52" s="104"/>
      <c r="AGI52" s="104"/>
      <c r="AGJ52" s="104"/>
      <c r="AGK52" s="104"/>
      <c r="AGL52" s="104"/>
      <c r="AGM52" s="104"/>
      <c r="AGN52" s="104"/>
      <c r="AGO52" s="104"/>
      <c r="AGP52" s="104"/>
      <c r="AGQ52" s="104"/>
      <c r="AGR52" s="104"/>
      <c r="AGS52" s="104"/>
      <c r="AGT52" s="104"/>
      <c r="AGU52" s="104"/>
      <c r="AGV52" s="104"/>
      <c r="AGW52" s="104"/>
      <c r="AGX52" s="104"/>
      <c r="AGY52" s="104"/>
      <c r="AGZ52" s="104"/>
      <c r="AHA52" s="104"/>
      <c r="AHB52" s="104"/>
      <c r="AHC52" s="104"/>
      <c r="AHD52" s="104"/>
      <c r="AHE52" s="104"/>
      <c r="AHF52" s="104"/>
      <c r="AHG52" s="104"/>
      <c r="AHH52" s="104"/>
      <c r="AHI52" s="104"/>
      <c r="AHJ52" s="104"/>
      <c r="AHK52" s="104"/>
      <c r="AHL52" s="104"/>
      <c r="AHM52" s="104"/>
      <c r="AHN52" s="104"/>
      <c r="AHO52" s="104"/>
      <c r="AHP52" s="104"/>
      <c r="AHQ52" s="104"/>
      <c r="AHR52" s="104"/>
      <c r="AHS52" s="104"/>
      <c r="AHT52" s="104"/>
      <c r="AHU52" s="104"/>
      <c r="AHV52" s="104"/>
      <c r="AHW52" s="104"/>
      <c r="AHX52" s="104"/>
      <c r="AHY52" s="104"/>
      <c r="AHZ52" s="104"/>
      <c r="AIA52" s="104"/>
      <c r="AIB52" s="104"/>
      <c r="AIC52" s="104"/>
      <c r="AID52" s="104"/>
      <c r="AIE52" s="104"/>
      <c r="AIF52" s="104"/>
      <c r="AIG52" s="104"/>
      <c r="AIH52" s="104"/>
      <c r="AII52" s="104"/>
      <c r="AIJ52" s="104"/>
      <c r="AIK52" s="104"/>
      <c r="AIL52" s="104"/>
      <c r="AIM52" s="104"/>
      <c r="AIN52" s="104"/>
      <c r="AIO52" s="104"/>
      <c r="AIP52" s="104"/>
      <c r="AIQ52" s="104"/>
      <c r="AIR52" s="104"/>
      <c r="AIS52" s="104"/>
      <c r="AIT52" s="104"/>
      <c r="AIU52" s="104"/>
      <c r="AIV52" s="104"/>
      <c r="AIW52" s="104"/>
      <c r="AIX52" s="104"/>
      <c r="AIY52" s="104"/>
      <c r="AIZ52" s="104"/>
      <c r="AJA52" s="104"/>
      <c r="AJB52" s="104"/>
      <c r="AJC52" s="104"/>
      <c r="AJD52" s="104"/>
      <c r="AJE52" s="104"/>
      <c r="AJF52" s="104"/>
      <c r="AJG52" s="104"/>
      <c r="AJH52" s="104"/>
      <c r="AJI52" s="104"/>
      <c r="AJJ52" s="104"/>
      <c r="AJK52" s="104"/>
      <c r="AJL52" s="104"/>
      <c r="AJM52" s="104"/>
      <c r="AJN52" s="104"/>
      <c r="AJO52" s="104"/>
      <c r="AJP52" s="104"/>
      <c r="AJQ52" s="104"/>
      <c r="AJR52" s="104"/>
      <c r="AJS52" s="104"/>
      <c r="AJT52" s="104"/>
      <c r="AJU52" s="104"/>
      <c r="AJV52" s="104"/>
      <c r="AJW52" s="104"/>
      <c r="AJX52" s="104"/>
      <c r="AJY52" s="104"/>
      <c r="AJZ52" s="104"/>
      <c r="AKA52" s="104"/>
      <c r="AKB52" s="104"/>
      <c r="AKC52" s="104"/>
      <c r="AKD52" s="104"/>
      <c r="AKE52" s="104"/>
      <c r="AKF52" s="104"/>
      <c r="AKG52" s="104"/>
      <c r="AKH52" s="104"/>
      <c r="AKI52" s="104"/>
      <c r="AKJ52" s="104"/>
      <c r="AKK52" s="104"/>
      <c r="AKL52" s="104"/>
      <c r="AKM52" s="104"/>
      <c r="AKN52" s="104"/>
      <c r="AKO52" s="104"/>
      <c r="AKP52" s="104"/>
      <c r="AKQ52" s="104"/>
      <c r="AKR52" s="104"/>
      <c r="AKS52" s="104"/>
      <c r="AKT52" s="104"/>
      <c r="AKU52" s="104"/>
      <c r="AKV52" s="104"/>
      <c r="AKW52" s="104"/>
      <c r="AKX52" s="104"/>
      <c r="AKY52" s="104"/>
      <c r="AKZ52" s="104"/>
      <c r="ALA52" s="104"/>
      <c r="ALB52" s="104"/>
      <c r="ALC52" s="104"/>
      <c r="ALD52" s="104"/>
      <c r="ALE52" s="104"/>
      <c r="ALF52" s="104"/>
      <c r="ALG52" s="104"/>
      <c r="ALH52" s="104"/>
      <c r="ALI52" s="104"/>
      <c r="ALJ52" s="104"/>
      <c r="ALK52" s="104"/>
      <c r="ALL52" s="104"/>
      <c r="ALM52" s="104"/>
      <c r="ALN52" s="104"/>
      <c r="ALO52" s="104"/>
      <c r="ALP52" s="104"/>
      <c r="ALQ52" s="104"/>
      <c r="ALR52" s="104"/>
      <c r="ALS52" s="104"/>
      <c r="ALT52" s="104"/>
      <c r="ALU52" s="104"/>
      <c r="ALV52" s="104"/>
      <c r="ALW52" s="104"/>
      <c r="ALX52" s="104"/>
      <c r="ALY52" s="104"/>
      <c r="ALZ52" s="104"/>
      <c r="AMA52" s="104"/>
      <c r="AMB52" s="104"/>
      <c r="AMC52" s="104"/>
      <c r="AMD52" s="104"/>
      <c r="AME52" s="104"/>
      <c r="AMF52" s="104"/>
      <c r="AMG52" s="104"/>
      <c r="AMH52" s="104"/>
      <c r="AMI52" s="104"/>
      <c r="AMJ52" s="104"/>
    </row>
    <row r="53" spans="1:1024" x14ac:dyDescent="0.2">
      <c r="A53" s="151" t="s">
        <v>49</v>
      </c>
      <c r="B53" s="104"/>
      <c r="C53" s="104"/>
      <c r="D53" s="104"/>
      <c r="E53" s="119">
        <v>76000</v>
      </c>
      <c r="F53" s="124">
        <v>28500</v>
      </c>
      <c r="G53" s="152"/>
      <c r="H53" s="104"/>
      <c r="I53" s="104"/>
      <c r="J53" s="104"/>
      <c r="K53" s="118"/>
      <c r="L53" s="118"/>
      <c r="M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  <c r="LC53" s="104"/>
      <c r="LD53" s="104"/>
      <c r="LE53" s="104"/>
      <c r="LF53" s="104"/>
      <c r="LG53" s="104"/>
      <c r="LH53" s="104"/>
      <c r="LI53" s="104"/>
      <c r="LJ53" s="104"/>
      <c r="LK53" s="104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4"/>
      <c r="MH53" s="104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  <c r="MW53" s="104"/>
      <c r="MX53" s="104"/>
      <c r="MY53" s="104"/>
      <c r="MZ53" s="104"/>
      <c r="NA53" s="104"/>
      <c r="NB53" s="104"/>
      <c r="NC53" s="104"/>
      <c r="ND53" s="104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4"/>
      <c r="NY53" s="104"/>
      <c r="NZ53" s="104"/>
      <c r="OA53" s="104"/>
      <c r="OB53" s="104"/>
      <c r="OC53" s="104"/>
      <c r="OD53" s="104"/>
      <c r="OE53" s="104"/>
      <c r="OF53" s="104"/>
      <c r="OG53" s="104"/>
      <c r="OH53" s="104"/>
      <c r="OI53" s="104"/>
      <c r="OJ53" s="104"/>
      <c r="OK53" s="104"/>
      <c r="OL53" s="104"/>
      <c r="OM53" s="104"/>
      <c r="ON53" s="104"/>
      <c r="OO53" s="104"/>
      <c r="OP53" s="104"/>
      <c r="OQ53" s="104"/>
      <c r="OR53" s="104"/>
      <c r="OS53" s="104"/>
      <c r="OT53" s="104"/>
      <c r="OU53" s="104"/>
      <c r="OV53" s="104"/>
      <c r="OW53" s="104"/>
      <c r="OX53" s="104"/>
      <c r="OY53" s="104"/>
      <c r="OZ53" s="104"/>
      <c r="PA53" s="104"/>
      <c r="PB53" s="104"/>
      <c r="PC53" s="104"/>
      <c r="PD53" s="104"/>
      <c r="PE53" s="104"/>
      <c r="PF53" s="104"/>
      <c r="PG53" s="104"/>
      <c r="PH53" s="104"/>
      <c r="PI53" s="104"/>
      <c r="PJ53" s="104"/>
      <c r="PK53" s="104"/>
      <c r="PL53" s="104"/>
      <c r="PM53" s="104"/>
      <c r="PN53" s="104"/>
      <c r="PO53" s="104"/>
      <c r="PP53" s="104"/>
      <c r="PQ53" s="104"/>
      <c r="PR53" s="104"/>
      <c r="PS53" s="104"/>
      <c r="PT53" s="104"/>
      <c r="PU53" s="104"/>
      <c r="PV53" s="104"/>
      <c r="PW53" s="104"/>
      <c r="PX53" s="104"/>
      <c r="PY53" s="104"/>
      <c r="PZ53" s="104"/>
      <c r="QA53" s="104"/>
      <c r="QB53" s="104"/>
      <c r="QC53" s="104"/>
      <c r="QD53" s="104"/>
      <c r="QE53" s="104"/>
      <c r="QF53" s="104"/>
      <c r="QG53" s="104"/>
      <c r="QH53" s="104"/>
      <c r="QI53" s="104"/>
      <c r="QJ53" s="104"/>
      <c r="QK53" s="104"/>
      <c r="QL53" s="104"/>
      <c r="QM53" s="104"/>
      <c r="QN53" s="104"/>
      <c r="QO53" s="104"/>
      <c r="QP53" s="104"/>
      <c r="QQ53" s="104"/>
      <c r="QR53" s="104"/>
      <c r="QS53" s="104"/>
      <c r="QT53" s="104"/>
      <c r="QU53" s="104"/>
      <c r="QV53" s="104"/>
      <c r="QW53" s="104"/>
      <c r="QX53" s="104"/>
      <c r="QY53" s="104"/>
      <c r="QZ53" s="104"/>
      <c r="RA53" s="104"/>
      <c r="RB53" s="104"/>
      <c r="RC53" s="104"/>
      <c r="RD53" s="104"/>
      <c r="RE53" s="104"/>
      <c r="RF53" s="104"/>
      <c r="RG53" s="104"/>
      <c r="RH53" s="104"/>
      <c r="RI53" s="104"/>
      <c r="RJ53" s="104"/>
      <c r="RK53" s="104"/>
      <c r="RL53" s="104"/>
      <c r="RM53" s="104"/>
      <c r="RN53" s="104"/>
      <c r="RO53" s="104"/>
      <c r="RP53" s="104"/>
      <c r="RQ53" s="104"/>
      <c r="RR53" s="104"/>
      <c r="RS53" s="104"/>
      <c r="RT53" s="104"/>
      <c r="RU53" s="104"/>
      <c r="RV53" s="104"/>
      <c r="RW53" s="104"/>
      <c r="RX53" s="104"/>
      <c r="RY53" s="104"/>
      <c r="RZ53" s="104"/>
      <c r="SA53" s="104"/>
      <c r="SB53" s="104"/>
      <c r="SC53" s="104"/>
      <c r="SD53" s="104"/>
      <c r="SE53" s="104"/>
      <c r="SF53" s="104"/>
      <c r="SG53" s="104"/>
      <c r="SH53" s="104"/>
      <c r="SI53" s="104"/>
      <c r="SJ53" s="104"/>
      <c r="SK53" s="104"/>
      <c r="SL53" s="104"/>
      <c r="SM53" s="104"/>
      <c r="SN53" s="104"/>
      <c r="SO53" s="104"/>
      <c r="SP53" s="104"/>
      <c r="SQ53" s="104"/>
      <c r="SR53" s="104"/>
      <c r="SS53" s="104"/>
      <c r="ST53" s="104"/>
      <c r="SU53" s="104"/>
      <c r="SV53" s="104"/>
      <c r="SW53" s="104"/>
      <c r="SX53" s="104"/>
      <c r="SY53" s="104"/>
      <c r="SZ53" s="104"/>
      <c r="TA53" s="104"/>
      <c r="TB53" s="104"/>
      <c r="TC53" s="104"/>
      <c r="TD53" s="104"/>
      <c r="TE53" s="104"/>
      <c r="TF53" s="104"/>
      <c r="TG53" s="104"/>
      <c r="TH53" s="104"/>
      <c r="TI53" s="104"/>
      <c r="TJ53" s="104"/>
      <c r="TK53" s="104"/>
      <c r="TL53" s="104"/>
      <c r="TM53" s="104"/>
      <c r="TN53" s="104"/>
      <c r="TO53" s="104"/>
      <c r="TP53" s="104"/>
      <c r="TQ53" s="104"/>
      <c r="TR53" s="104"/>
      <c r="TS53" s="104"/>
      <c r="TT53" s="104"/>
      <c r="TU53" s="104"/>
      <c r="TV53" s="104"/>
      <c r="TW53" s="104"/>
      <c r="TX53" s="104"/>
      <c r="TY53" s="104"/>
      <c r="TZ53" s="104"/>
      <c r="UA53" s="104"/>
      <c r="UB53" s="104"/>
      <c r="UC53" s="104"/>
      <c r="UD53" s="104"/>
      <c r="UE53" s="104"/>
      <c r="UF53" s="104"/>
      <c r="UG53" s="104"/>
      <c r="UH53" s="104"/>
      <c r="UI53" s="104"/>
      <c r="UJ53" s="104"/>
      <c r="UK53" s="104"/>
      <c r="UL53" s="104"/>
      <c r="UM53" s="104"/>
      <c r="UN53" s="104"/>
      <c r="UO53" s="104"/>
      <c r="UP53" s="104"/>
      <c r="UQ53" s="104"/>
      <c r="UR53" s="104"/>
      <c r="US53" s="104"/>
      <c r="UT53" s="104"/>
      <c r="UU53" s="104"/>
      <c r="UV53" s="104"/>
      <c r="UW53" s="104"/>
      <c r="UX53" s="104"/>
      <c r="UY53" s="104"/>
      <c r="UZ53" s="104"/>
      <c r="VA53" s="104"/>
      <c r="VB53" s="104"/>
      <c r="VC53" s="104"/>
      <c r="VD53" s="104"/>
      <c r="VE53" s="104"/>
      <c r="VF53" s="104"/>
      <c r="VG53" s="104"/>
      <c r="VH53" s="104"/>
      <c r="VI53" s="104"/>
      <c r="VJ53" s="104"/>
      <c r="VK53" s="104"/>
      <c r="VL53" s="104"/>
      <c r="VM53" s="104"/>
      <c r="VN53" s="104"/>
      <c r="VO53" s="104"/>
      <c r="VP53" s="104"/>
      <c r="VQ53" s="104"/>
      <c r="VR53" s="104"/>
      <c r="VS53" s="104"/>
      <c r="VT53" s="104"/>
      <c r="VU53" s="104"/>
      <c r="VV53" s="104"/>
      <c r="VW53" s="104"/>
      <c r="VX53" s="104"/>
      <c r="VY53" s="104"/>
      <c r="VZ53" s="104"/>
      <c r="WA53" s="104"/>
      <c r="WB53" s="104"/>
      <c r="WC53" s="104"/>
      <c r="WD53" s="104"/>
      <c r="WE53" s="104"/>
      <c r="WF53" s="104"/>
      <c r="WG53" s="104"/>
      <c r="WH53" s="104"/>
      <c r="WI53" s="104"/>
      <c r="WJ53" s="104"/>
      <c r="WK53" s="104"/>
      <c r="WL53" s="104"/>
      <c r="WM53" s="104"/>
      <c r="WN53" s="104"/>
      <c r="WO53" s="104"/>
      <c r="WP53" s="104"/>
      <c r="WQ53" s="104"/>
      <c r="WR53" s="104"/>
      <c r="WS53" s="104"/>
      <c r="WT53" s="104"/>
      <c r="WU53" s="104"/>
      <c r="WV53" s="104"/>
      <c r="WW53" s="104"/>
      <c r="WX53" s="104"/>
      <c r="WY53" s="104"/>
      <c r="WZ53" s="104"/>
      <c r="XA53" s="104"/>
      <c r="XB53" s="104"/>
      <c r="XC53" s="104"/>
      <c r="XD53" s="104"/>
      <c r="XE53" s="104"/>
      <c r="XF53" s="104"/>
      <c r="XG53" s="104"/>
      <c r="XH53" s="104"/>
      <c r="XI53" s="104"/>
      <c r="XJ53" s="104"/>
      <c r="XK53" s="104"/>
      <c r="XL53" s="104"/>
      <c r="XM53" s="104"/>
      <c r="XN53" s="104"/>
      <c r="XO53" s="104"/>
      <c r="XP53" s="104"/>
      <c r="XQ53" s="104"/>
      <c r="XR53" s="104"/>
      <c r="XS53" s="104"/>
      <c r="XT53" s="104"/>
      <c r="XU53" s="104"/>
      <c r="XV53" s="104"/>
      <c r="XW53" s="104"/>
      <c r="XX53" s="104"/>
      <c r="XY53" s="104"/>
      <c r="XZ53" s="104"/>
      <c r="YA53" s="104"/>
      <c r="YB53" s="104"/>
      <c r="YC53" s="104"/>
      <c r="YD53" s="104"/>
      <c r="YE53" s="104"/>
      <c r="YF53" s="104"/>
      <c r="YG53" s="104"/>
      <c r="YH53" s="104"/>
      <c r="YI53" s="104"/>
      <c r="YJ53" s="104"/>
      <c r="YK53" s="104"/>
      <c r="YL53" s="104"/>
      <c r="YM53" s="104"/>
      <c r="YN53" s="104"/>
      <c r="YO53" s="104"/>
      <c r="YP53" s="104"/>
      <c r="YQ53" s="104"/>
      <c r="YR53" s="104"/>
      <c r="YS53" s="104"/>
      <c r="YT53" s="104"/>
      <c r="YU53" s="104"/>
      <c r="YV53" s="104"/>
      <c r="YW53" s="104"/>
      <c r="YX53" s="104"/>
      <c r="YY53" s="104"/>
      <c r="YZ53" s="104"/>
      <c r="ZA53" s="104"/>
      <c r="ZB53" s="104"/>
      <c r="ZC53" s="104"/>
      <c r="ZD53" s="104"/>
      <c r="ZE53" s="104"/>
      <c r="ZF53" s="104"/>
      <c r="ZG53" s="104"/>
      <c r="ZH53" s="104"/>
      <c r="ZI53" s="104"/>
      <c r="ZJ53" s="104"/>
      <c r="ZK53" s="104"/>
      <c r="ZL53" s="104"/>
      <c r="ZM53" s="104"/>
      <c r="ZN53" s="104"/>
      <c r="ZO53" s="104"/>
      <c r="ZP53" s="104"/>
      <c r="ZQ53" s="104"/>
      <c r="ZR53" s="104"/>
      <c r="ZS53" s="104"/>
      <c r="ZT53" s="104"/>
      <c r="ZU53" s="104"/>
      <c r="ZV53" s="104"/>
      <c r="ZW53" s="104"/>
      <c r="ZX53" s="104"/>
      <c r="ZY53" s="104"/>
      <c r="ZZ53" s="104"/>
      <c r="AAA53" s="104"/>
      <c r="AAB53" s="104"/>
      <c r="AAC53" s="104"/>
      <c r="AAD53" s="104"/>
      <c r="AAE53" s="104"/>
      <c r="AAF53" s="104"/>
      <c r="AAG53" s="104"/>
      <c r="AAH53" s="104"/>
      <c r="AAI53" s="104"/>
      <c r="AAJ53" s="104"/>
      <c r="AAK53" s="104"/>
      <c r="AAL53" s="104"/>
      <c r="AAM53" s="104"/>
      <c r="AAN53" s="104"/>
      <c r="AAO53" s="104"/>
      <c r="AAP53" s="104"/>
      <c r="AAQ53" s="104"/>
      <c r="AAR53" s="104"/>
      <c r="AAS53" s="104"/>
      <c r="AAT53" s="104"/>
      <c r="AAU53" s="104"/>
      <c r="AAV53" s="104"/>
      <c r="AAW53" s="104"/>
      <c r="AAX53" s="104"/>
      <c r="AAY53" s="104"/>
      <c r="AAZ53" s="104"/>
      <c r="ABA53" s="104"/>
      <c r="ABB53" s="104"/>
      <c r="ABC53" s="104"/>
      <c r="ABD53" s="104"/>
      <c r="ABE53" s="104"/>
      <c r="ABF53" s="104"/>
      <c r="ABG53" s="104"/>
      <c r="ABH53" s="104"/>
      <c r="ABI53" s="104"/>
      <c r="ABJ53" s="104"/>
      <c r="ABK53" s="104"/>
      <c r="ABL53" s="104"/>
      <c r="ABM53" s="104"/>
      <c r="ABN53" s="104"/>
      <c r="ABO53" s="104"/>
      <c r="ABP53" s="104"/>
      <c r="ABQ53" s="104"/>
      <c r="ABR53" s="104"/>
      <c r="ABS53" s="104"/>
      <c r="ABT53" s="104"/>
      <c r="ABU53" s="104"/>
      <c r="ABV53" s="104"/>
      <c r="ABW53" s="104"/>
      <c r="ABX53" s="104"/>
      <c r="ABY53" s="104"/>
      <c r="ABZ53" s="104"/>
      <c r="ACA53" s="104"/>
      <c r="ACB53" s="104"/>
      <c r="ACC53" s="104"/>
      <c r="ACD53" s="104"/>
      <c r="ACE53" s="104"/>
      <c r="ACF53" s="104"/>
      <c r="ACG53" s="104"/>
      <c r="ACH53" s="104"/>
      <c r="ACI53" s="104"/>
      <c r="ACJ53" s="104"/>
      <c r="ACK53" s="104"/>
      <c r="ACL53" s="104"/>
      <c r="ACM53" s="104"/>
      <c r="ACN53" s="104"/>
      <c r="ACO53" s="104"/>
      <c r="ACP53" s="104"/>
      <c r="ACQ53" s="104"/>
      <c r="ACR53" s="104"/>
      <c r="ACS53" s="104"/>
      <c r="ACT53" s="104"/>
      <c r="ACU53" s="104"/>
      <c r="ACV53" s="104"/>
      <c r="ACW53" s="104"/>
      <c r="ACX53" s="104"/>
      <c r="ACY53" s="104"/>
      <c r="ACZ53" s="104"/>
      <c r="ADA53" s="104"/>
      <c r="ADB53" s="104"/>
      <c r="ADC53" s="104"/>
      <c r="ADD53" s="104"/>
      <c r="ADE53" s="104"/>
      <c r="ADF53" s="104"/>
      <c r="ADG53" s="104"/>
      <c r="ADH53" s="104"/>
      <c r="ADI53" s="104"/>
      <c r="ADJ53" s="104"/>
      <c r="ADK53" s="104"/>
      <c r="ADL53" s="104"/>
      <c r="ADM53" s="104"/>
      <c r="ADN53" s="104"/>
      <c r="ADO53" s="104"/>
      <c r="ADP53" s="104"/>
      <c r="ADQ53" s="104"/>
      <c r="ADR53" s="104"/>
      <c r="ADS53" s="104"/>
      <c r="ADT53" s="104"/>
      <c r="ADU53" s="104"/>
      <c r="ADV53" s="104"/>
      <c r="ADW53" s="104"/>
      <c r="ADX53" s="104"/>
      <c r="ADY53" s="104"/>
      <c r="ADZ53" s="104"/>
      <c r="AEA53" s="104"/>
      <c r="AEB53" s="104"/>
      <c r="AEC53" s="104"/>
      <c r="AED53" s="104"/>
      <c r="AEE53" s="104"/>
      <c r="AEF53" s="104"/>
      <c r="AEG53" s="104"/>
      <c r="AEH53" s="104"/>
      <c r="AEI53" s="104"/>
      <c r="AEJ53" s="104"/>
      <c r="AEK53" s="104"/>
      <c r="AEL53" s="104"/>
      <c r="AEM53" s="104"/>
      <c r="AEN53" s="104"/>
      <c r="AEO53" s="104"/>
      <c r="AEP53" s="104"/>
      <c r="AEQ53" s="104"/>
      <c r="AER53" s="104"/>
      <c r="AES53" s="104"/>
      <c r="AET53" s="104"/>
      <c r="AEU53" s="104"/>
      <c r="AEV53" s="104"/>
      <c r="AEW53" s="104"/>
      <c r="AEX53" s="104"/>
      <c r="AEY53" s="104"/>
      <c r="AEZ53" s="104"/>
      <c r="AFA53" s="104"/>
      <c r="AFB53" s="104"/>
      <c r="AFC53" s="104"/>
      <c r="AFD53" s="104"/>
      <c r="AFE53" s="104"/>
      <c r="AFF53" s="104"/>
      <c r="AFG53" s="104"/>
      <c r="AFH53" s="104"/>
      <c r="AFI53" s="104"/>
      <c r="AFJ53" s="104"/>
      <c r="AFK53" s="104"/>
      <c r="AFL53" s="104"/>
      <c r="AFM53" s="104"/>
      <c r="AFN53" s="104"/>
      <c r="AFO53" s="104"/>
      <c r="AFP53" s="104"/>
      <c r="AFQ53" s="104"/>
      <c r="AFR53" s="104"/>
      <c r="AFS53" s="104"/>
      <c r="AFT53" s="104"/>
      <c r="AFU53" s="104"/>
      <c r="AFV53" s="104"/>
      <c r="AFW53" s="104"/>
      <c r="AFX53" s="104"/>
      <c r="AFY53" s="104"/>
      <c r="AFZ53" s="104"/>
      <c r="AGA53" s="104"/>
      <c r="AGB53" s="104"/>
      <c r="AGC53" s="104"/>
      <c r="AGD53" s="104"/>
      <c r="AGE53" s="104"/>
      <c r="AGF53" s="104"/>
      <c r="AGG53" s="104"/>
      <c r="AGH53" s="104"/>
      <c r="AGI53" s="104"/>
      <c r="AGJ53" s="104"/>
      <c r="AGK53" s="104"/>
      <c r="AGL53" s="104"/>
      <c r="AGM53" s="104"/>
      <c r="AGN53" s="104"/>
      <c r="AGO53" s="104"/>
      <c r="AGP53" s="104"/>
      <c r="AGQ53" s="104"/>
      <c r="AGR53" s="104"/>
      <c r="AGS53" s="104"/>
      <c r="AGT53" s="104"/>
      <c r="AGU53" s="104"/>
      <c r="AGV53" s="104"/>
      <c r="AGW53" s="104"/>
      <c r="AGX53" s="104"/>
      <c r="AGY53" s="104"/>
      <c r="AGZ53" s="104"/>
      <c r="AHA53" s="104"/>
      <c r="AHB53" s="104"/>
      <c r="AHC53" s="104"/>
      <c r="AHD53" s="104"/>
      <c r="AHE53" s="104"/>
      <c r="AHF53" s="104"/>
      <c r="AHG53" s="104"/>
      <c r="AHH53" s="104"/>
      <c r="AHI53" s="104"/>
      <c r="AHJ53" s="104"/>
      <c r="AHK53" s="104"/>
      <c r="AHL53" s="104"/>
      <c r="AHM53" s="104"/>
      <c r="AHN53" s="104"/>
      <c r="AHO53" s="104"/>
      <c r="AHP53" s="104"/>
      <c r="AHQ53" s="104"/>
      <c r="AHR53" s="104"/>
      <c r="AHS53" s="104"/>
      <c r="AHT53" s="104"/>
      <c r="AHU53" s="104"/>
      <c r="AHV53" s="104"/>
      <c r="AHW53" s="104"/>
      <c r="AHX53" s="104"/>
      <c r="AHY53" s="104"/>
      <c r="AHZ53" s="104"/>
      <c r="AIA53" s="104"/>
      <c r="AIB53" s="104"/>
      <c r="AIC53" s="104"/>
      <c r="AID53" s="104"/>
      <c r="AIE53" s="104"/>
      <c r="AIF53" s="104"/>
      <c r="AIG53" s="104"/>
      <c r="AIH53" s="104"/>
      <c r="AII53" s="104"/>
      <c r="AIJ53" s="104"/>
      <c r="AIK53" s="104"/>
      <c r="AIL53" s="104"/>
      <c r="AIM53" s="104"/>
      <c r="AIN53" s="104"/>
      <c r="AIO53" s="104"/>
      <c r="AIP53" s="104"/>
      <c r="AIQ53" s="104"/>
      <c r="AIR53" s="104"/>
      <c r="AIS53" s="104"/>
      <c r="AIT53" s="104"/>
      <c r="AIU53" s="104"/>
      <c r="AIV53" s="104"/>
      <c r="AIW53" s="104"/>
      <c r="AIX53" s="104"/>
      <c r="AIY53" s="104"/>
      <c r="AIZ53" s="104"/>
      <c r="AJA53" s="104"/>
      <c r="AJB53" s="104"/>
      <c r="AJC53" s="104"/>
      <c r="AJD53" s="104"/>
      <c r="AJE53" s="104"/>
      <c r="AJF53" s="104"/>
      <c r="AJG53" s="104"/>
      <c r="AJH53" s="104"/>
      <c r="AJI53" s="104"/>
      <c r="AJJ53" s="104"/>
      <c r="AJK53" s="104"/>
      <c r="AJL53" s="104"/>
      <c r="AJM53" s="104"/>
      <c r="AJN53" s="104"/>
      <c r="AJO53" s="104"/>
      <c r="AJP53" s="104"/>
      <c r="AJQ53" s="104"/>
      <c r="AJR53" s="104"/>
      <c r="AJS53" s="104"/>
      <c r="AJT53" s="104"/>
      <c r="AJU53" s="104"/>
      <c r="AJV53" s="104"/>
      <c r="AJW53" s="104"/>
      <c r="AJX53" s="104"/>
      <c r="AJY53" s="104"/>
      <c r="AJZ53" s="104"/>
      <c r="AKA53" s="104"/>
      <c r="AKB53" s="104"/>
      <c r="AKC53" s="104"/>
      <c r="AKD53" s="104"/>
      <c r="AKE53" s="104"/>
      <c r="AKF53" s="104"/>
      <c r="AKG53" s="104"/>
      <c r="AKH53" s="104"/>
      <c r="AKI53" s="104"/>
      <c r="AKJ53" s="104"/>
      <c r="AKK53" s="104"/>
      <c r="AKL53" s="104"/>
      <c r="AKM53" s="104"/>
      <c r="AKN53" s="104"/>
      <c r="AKO53" s="104"/>
      <c r="AKP53" s="104"/>
      <c r="AKQ53" s="104"/>
      <c r="AKR53" s="104"/>
      <c r="AKS53" s="104"/>
      <c r="AKT53" s="104"/>
      <c r="AKU53" s="104"/>
      <c r="AKV53" s="104"/>
      <c r="AKW53" s="104"/>
      <c r="AKX53" s="104"/>
      <c r="AKY53" s="104"/>
      <c r="AKZ53" s="104"/>
      <c r="ALA53" s="104"/>
      <c r="ALB53" s="104"/>
      <c r="ALC53" s="104"/>
      <c r="ALD53" s="104"/>
      <c r="ALE53" s="104"/>
      <c r="ALF53" s="104"/>
      <c r="ALG53" s="104"/>
      <c r="ALH53" s="104"/>
      <c r="ALI53" s="104"/>
      <c r="ALJ53" s="104"/>
      <c r="ALK53" s="104"/>
      <c r="ALL53" s="104"/>
      <c r="ALM53" s="104"/>
      <c r="ALN53" s="104"/>
      <c r="ALO53" s="104"/>
      <c r="ALP53" s="104"/>
      <c r="ALQ53" s="104"/>
      <c r="ALR53" s="104"/>
      <c r="ALS53" s="104"/>
      <c r="ALT53" s="104"/>
      <c r="ALU53" s="104"/>
      <c r="ALV53" s="104"/>
      <c r="ALW53" s="104"/>
      <c r="ALX53" s="104"/>
      <c r="ALY53" s="104"/>
      <c r="ALZ53" s="104"/>
      <c r="AMA53" s="104"/>
      <c r="AMB53" s="104"/>
      <c r="AMC53" s="104"/>
      <c r="AMD53" s="104"/>
      <c r="AME53" s="104"/>
      <c r="AMF53" s="104"/>
      <c r="AMG53" s="104"/>
      <c r="AMH53" s="104"/>
      <c r="AMI53" s="104"/>
      <c r="AMJ53" s="104"/>
    </row>
    <row r="54" spans="1:1024" ht="15" customHeight="1" x14ac:dyDescent="0.2">
      <c r="A54" s="195" t="s">
        <v>50</v>
      </c>
      <c r="B54" s="195"/>
      <c r="C54" s="195"/>
      <c r="D54" s="195"/>
      <c r="E54" s="140">
        <f>SUM(E47:E53)</f>
        <v>255237</v>
      </c>
      <c r="F54" s="153">
        <f>SUM(F47:F53)</f>
        <v>113290</v>
      </c>
      <c r="G54" s="195" t="s">
        <v>51</v>
      </c>
      <c r="H54" s="195"/>
      <c r="I54" s="195"/>
      <c r="J54" s="195"/>
      <c r="K54" s="130">
        <f>SUM(K47:K53)</f>
        <v>255237</v>
      </c>
      <c r="L54" s="130">
        <f>SUM(L47:L53)</f>
        <v>113290</v>
      </c>
      <c r="M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  <c r="IV54" s="104"/>
      <c r="IW54" s="104"/>
      <c r="IX54" s="104"/>
      <c r="IY54" s="104"/>
      <c r="IZ54" s="104"/>
      <c r="JA54" s="104"/>
      <c r="JB54" s="104"/>
      <c r="JC54" s="104"/>
      <c r="JD54" s="104"/>
      <c r="JE54" s="104"/>
      <c r="JF54" s="104"/>
      <c r="JG54" s="104"/>
      <c r="JH54" s="104"/>
      <c r="JI54" s="104"/>
      <c r="JJ54" s="104"/>
      <c r="JK54" s="104"/>
      <c r="JL54" s="104"/>
      <c r="JM54" s="104"/>
      <c r="JN54" s="104"/>
      <c r="JO54" s="104"/>
      <c r="JP54" s="104"/>
      <c r="JQ54" s="104"/>
      <c r="JR54" s="104"/>
      <c r="JS54" s="104"/>
      <c r="JT54" s="104"/>
      <c r="JU54" s="104"/>
      <c r="JV54" s="104"/>
      <c r="JW54" s="104"/>
      <c r="JX54" s="104"/>
      <c r="JY54" s="104"/>
      <c r="JZ54" s="104"/>
      <c r="KA54" s="104"/>
      <c r="KB54" s="104"/>
      <c r="KC54" s="104"/>
      <c r="KD54" s="104"/>
      <c r="KE54" s="104"/>
      <c r="KF54" s="104"/>
      <c r="KG54" s="104"/>
      <c r="KH54" s="104"/>
      <c r="KI54" s="104"/>
      <c r="KJ54" s="104"/>
      <c r="KK54" s="104"/>
      <c r="KL54" s="104"/>
      <c r="KM54" s="104"/>
      <c r="KN54" s="104"/>
      <c r="KO54" s="104"/>
      <c r="KP54" s="104"/>
      <c r="KQ54" s="104"/>
      <c r="KR54" s="104"/>
      <c r="KS54" s="104"/>
      <c r="KT54" s="104"/>
      <c r="KU54" s="104"/>
      <c r="KV54" s="104"/>
      <c r="KW54" s="104"/>
      <c r="KX54" s="104"/>
      <c r="KY54" s="104"/>
      <c r="KZ54" s="104"/>
      <c r="LA54" s="104"/>
      <c r="LB54" s="104"/>
      <c r="LC54" s="104"/>
      <c r="LD54" s="104"/>
      <c r="LE54" s="104"/>
      <c r="LF54" s="104"/>
      <c r="LG54" s="104"/>
      <c r="LH54" s="104"/>
      <c r="LI54" s="104"/>
      <c r="LJ54" s="104"/>
      <c r="LK54" s="104"/>
      <c r="LL54" s="104"/>
      <c r="LM54" s="104"/>
      <c r="LN54" s="104"/>
      <c r="LO54" s="104"/>
      <c r="LP54" s="104"/>
      <c r="LQ54" s="104"/>
      <c r="LR54" s="104"/>
      <c r="LS54" s="104"/>
      <c r="LT54" s="104"/>
      <c r="LU54" s="104"/>
      <c r="LV54" s="104"/>
      <c r="LW54" s="104"/>
      <c r="LX54" s="104"/>
      <c r="LY54" s="104"/>
      <c r="LZ54" s="104"/>
      <c r="MA54" s="104"/>
      <c r="MB54" s="104"/>
      <c r="MC54" s="104"/>
      <c r="MD54" s="104"/>
      <c r="ME54" s="104"/>
      <c r="MF54" s="104"/>
      <c r="MG54" s="104"/>
      <c r="MH54" s="104"/>
      <c r="MI54" s="104"/>
      <c r="MJ54" s="104"/>
      <c r="MK54" s="104"/>
      <c r="ML54" s="104"/>
      <c r="MM54" s="104"/>
      <c r="MN54" s="104"/>
      <c r="MO54" s="104"/>
      <c r="MP54" s="104"/>
      <c r="MQ54" s="104"/>
      <c r="MR54" s="104"/>
      <c r="MS54" s="104"/>
      <c r="MT54" s="104"/>
      <c r="MU54" s="104"/>
      <c r="MV54" s="104"/>
      <c r="MW54" s="104"/>
      <c r="MX54" s="104"/>
      <c r="MY54" s="104"/>
      <c r="MZ54" s="104"/>
      <c r="NA54" s="104"/>
      <c r="NB54" s="104"/>
      <c r="NC54" s="104"/>
      <c r="ND54" s="104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4"/>
      <c r="NY54" s="104"/>
      <c r="NZ54" s="104"/>
      <c r="OA54" s="104"/>
      <c r="OB54" s="104"/>
      <c r="OC54" s="104"/>
      <c r="OD54" s="104"/>
      <c r="OE54" s="104"/>
      <c r="OF54" s="104"/>
      <c r="OG54" s="104"/>
      <c r="OH54" s="104"/>
      <c r="OI54" s="104"/>
      <c r="OJ54" s="104"/>
      <c r="OK54" s="104"/>
      <c r="OL54" s="104"/>
      <c r="OM54" s="104"/>
      <c r="ON54" s="104"/>
      <c r="OO54" s="104"/>
      <c r="OP54" s="104"/>
      <c r="OQ54" s="104"/>
      <c r="OR54" s="104"/>
      <c r="OS54" s="104"/>
      <c r="OT54" s="104"/>
      <c r="OU54" s="104"/>
      <c r="OV54" s="104"/>
      <c r="OW54" s="104"/>
      <c r="OX54" s="104"/>
      <c r="OY54" s="104"/>
      <c r="OZ54" s="104"/>
      <c r="PA54" s="104"/>
      <c r="PB54" s="104"/>
      <c r="PC54" s="104"/>
      <c r="PD54" s="104"/>
      <c r="PE54" s="104"/>
      <c r="PF54" s="104"/>
      <c r="PG54" s="104"/>
      <c r="PH54" s="104"/>
      <c r="PI54" s="104"/>
      <c r="PJ54" s="104"/>
      <c r="PK54" s="104"/>
      <c r="PL54" s="104"/>
      <c r="PM54" s="104"/>
      <c r="PN54" s="104"/>
      <c r="PO54" s="104"/>
      <c r="PP54" s="104"/>
      <c r="PQ54" s="104"/>
      <c r="PR54" s="104"/>
      <c r="PS54" s="104"/>
      <c r="PT54" s="104"/>
      <c r="PU54" s="104"/>
      <c r="PV54" s="104"/>
      <c r="PW54" s="104"/>
      <c r="PX54" s="104"/>
      <c r="PY54" s="104"/>
      <c r="PZ54" s="104"/>
      <c r="QA54" s="104"/>
      <c r="QB54" s="104"/>
      <c r="QC54" s="104"/>
      <c r="QD54" s="104"/>
      <c r="QE54" s="104"/>
      <c r="QF54" s="104"/>
      <c r="QG54" s="104"/>
      <c r="QH54" s="104"/>
      <c r="QI54" s="104"/>
      <c r="QJ54" s="104"/>
      <c r="QK54" s="104"/>
      <c r="QL54" s="104"/>
      <c r="QM54" s="104"/>
      <c r="QN54" s="104"/>
      <c r="QO54" s="104"/>
      <c r="QP54" s="104"/>
      <c r="QQ54" s="104"/>
      <c r="QR54" s="104"/>
      <c r="QS54" s="104"/>
      <c r="QT54" s="104"/>
      <c r="QU54" s="104"/>
      <c r="QV54" s="104"/>
      <c r="QW54" s="104"/>
      <c r="QX54" s="104"/>
      <c r="QY54" s="104"/>
      <c r="QZ54" s="104"/>
      <c r="RA54" s="104"/>
      <c r="RB54" s="104"/>
      <c r="RC54" s="104"/>
      <c r="RD54" s="104"/>
      <c r="RE54" s="104"/>
      <c r="RF54" s="104"/>
      <c r="RG54" s="104"/>
      <c r="RH54" s="104"/>
      <c r="RI54" s="104"/>
      <c r="RJ54" s="104"/>
      <c r="RK54" s="104"/>
      <c r="RL54" s="104"/>
      <c r="RM54" s="104"/>
      <c r="RN54" s="104"/>
      <c r="RO54" s="104"/>
      <c r="RP54" s="104"/>
      <c r="RQ54" s="104"/>
      <c r="RR54" s="104"/>
      <c r="RS54" s="104"/>
      <c r="RT54" s="104"/>
      <c r="RU54" s="104"/>
      <c r="RV54" s="104"/>
      <c r="RW54" s="104"/>
      <c r="RX54" s="104"/>
      <c r="RY54" s="104"/>
      <c r="RZ54" s="104"/>
      <c r="SA54" s="104"/>
      <c r="SB54" s="104"/>
      <c r="SC54" s="104"/>
      <c r="SD54" s="104"/>
      <c r="SE54" s="104"/>
      <c r="SF54" s="104"/>
      <c r="SG54" s="104"/>
      <c r="SH54" s="104"/>
      <c r="SI54" s="104"/>
      <c r="SJ54" s="104"/>
      <c r="SK54" s="104"/>
      <c r="SL54" s="104"/>
      <c r="SM54" s="104"/>
      <c r="SN54" s="104"/>
      <c r="SO54" s="104"/>
      <c r="SP54" s="104"/>
      <c r="SQ54" s="104"/>
      <c r="SR54" s="104"/>
      <c r="SS54" s="104"/>
      <c r="ST54" s="104"/>
      <c r="SU54" s="104"/>
      <c r="SV54" s="104"/>
      <c r="SW54" s="104"/>
      <c r="SX54" s="104"/>
      <c r="SY54" s="104"/>
      <c r="SZ54" s="104"/>
      <c r="TA54" s="104"/>
      <c r="TB54" s="104"/>
      <c r="TC54" s="104"/>
      <c r="TD54" s="104"/>
      <c r="TE54" s="104"/>
      <c r="TF54" s="104"/>
      <c r="TG54" s="104"/>
      <c r="TH54" s="104"/>
      <c r="TI54" s="104"/>
      <c r="TJ54" s="104"/>
      <c r="TK54" s="104"/>
      <c r="TL54" s="104"/>
      <c r="TM54" s="104"/>
      <c r="TN54" s="104"/>
      <c r="TO54" s="104"/>
      <c r="TP54" s="104"/>
      <c r="TQ54" s="104"/>
      <c r="TR54" s="104"/>
      <c r="TS54" s="104"/>
      <c r="TT54" s="104"/>
      <c r="TU54" s="104"/>
      <c r="TV54" s="104"/>
      <c r="TW54" s="104"/>
      <c r="TX54" s="104"/>
      <c r="TY54" s="104"/>
      <c r="TZ54" s="104"/>
      <c r="UA54" s="104"/>
      <c r="UB54" s="104"/>
      <c r="UC54" s="104"/>
      <c r="UD54" s="104"/>
      <c r="UE54" s="104"/>
      <c r="UF54" s="104"/>
      <c r="UG54" s="104"/>
      <c r="UH54" s="104"/>
      <c r="UI54" s="104"/>
      <c r="UJ54" s="104"/>
      <c r="UK54" s="104"/>
      <c r="UL54" s="104"/>
      <c r="UM54" s="104"/>
      <c r="UN54" s="104"/>
      <c r="UO54" s="104"/>
      <c r="UP54" s="104"/>
      <c r="UQ54" s="104"/>
      <c r="UR54" s="104"/>
      <c r="US54" s="104"/>
      <c r="UT54" s="104"/>
      <c r="UU54" s="104"/>
      <c r="UV54" s="104"/>
      <c r="UW54" s="104"/>
      <c r="UX54" s="104"/>
      <c r="UY54" s="104"/>
      <c r="UZ54" s="104"/>
      <c r="VA54" s="104"/>
      <c r="VB54" s="104"/>
      <c r="VC54" s="104"/>
      <c r="VD54" s="104"/>
      <c r="VE54" s="104"/>
      <c r="VF54" s="104"/>
      <c r="VG54" s="104"/>
      <c r="VH54" s="104"/>
      <c r="VI54" s="104"/>
      <c r="VJ54" s="104"/>
      <c r="VK54" s="104"/>
      <c r="VL54" s="104"/>
      <c r="VM54" s="104"/>
      <c r="VN54" s="104"/>
      <c r="VO54" s="104"/>
      <c r="VP54" s="104"/>
      <c r="VQ54" s="104"/>
      <c r="VR54" s="104"/>
      <c r="VS54" s="104"/>
      <c r="VT54" s="104"/>
      <c r="VU54" s="104"/>
      <c r="VV54" s="104"/>
      <c r="VW54" s="104"/>
      <c r="VX54" s="104"/>
      <c r="VY54" s="104"/>
      <c r="VZ54" s="104"/>
      <c r="WA54" s="104"/>
      <c r="WB54" s="104"/>
      <c r="WC54" s="104"/>
      <c r="WD54" s="104"/>
      <c r="WE54" s="104"/>
      <c r="WF54" s="104"/>
      <c r="WG54" s="104"/>
      <c r="WH54" s="104"/>
      <c r="WI54" s="104"/>
      <c r="WJ54" s="104"/>
      <c r="WK54" s="104"/>
      <c r="WL54" s="104"/>
      <c r="WM54" s="104"/>
      <c r="WN54" s="104"/>
      <c r="WO54" s="104"/>
      <c r="WP54" s="104"/>
      <c r="WQ54" s="104"/>
      <c r="WR54" s="104"/>
      <c r="WS54" s="104"/>
      <c r="WT54" s="104"/>
      <c r="WU54" s="104"/>
      <c r="WV54" s="104"/>
      <c r="WW54" s="104"/>
      <c r="WX54" s="104"/>
      <c r="WY54" s="104"/>
      <c r="WZ54" s="104"/>
      <c r="XA54" s="104"/>
      <c r="XB54" s="104"/>
      <c r="XC54" s="104"/>
      <c r="XD54" s="104"/>
      <c r="XE54" s="104"/>
      <c r="XF54" s="104"/>
      <c r="XG54" s="104"/>
      <c r="XH54" s="104"/>
      <c r="XI54" s="104"/>
      <c r="XJ54" s="104"/>
      <c r="XK54" s="104"/>
      <c r="XL54" s="104"/>
      <c r="XM54" s="104"/>
      <c r="XN54" s="104"/>
      <c r="XO54" s="104"/>
      <c r="XP54" s="104"/>
      <c r="XQ54" s="104"/>
      <c r="XR54" s="104"/>
      <c r="XS54" s="104"/>
      <c r="XT54" s="104"/>
      <c r="XU54" s="104"/>
      <c r="XV54" s="104"/>
      <c r="XW54" s="104"/>
      <c r="XX54" s="104"/>
      <c r="XY54" s="104"/>
      <c r="XZ54" s="104"/>
      <c r="YA54" s="104"/>
      <c r="YB54" s="104"/>
      <c r="YC54" s="104"/>
      <c r="YD54" s="104"/>
      <c r="YE54" s="104"/>
      <c r="YF54" s="104"/>
      <c r="YG54" s="104"/>
      <c r="YH54" s="104"/>
      <c r="YI54" s="104"/>
      <c r="YJ54" s="104"/>
      <c r="YK54" s="104"/>
      <c r="YL54" s="104"/>
      <c r="YM54" s="104"/>
      <c r="YN54" s="104"/>
      <c r="YO54" s="104"/>
      <c r="YP54" s="104"/>
      <c r="YQ54" s="104"/>
      <c r="YR54" s="104"/>
      <c r="YS54" s="104"/>
      <c r="YT54" s="104"/>
      <c r="YU54" s="104"/>
      <c r="YV54" s="104"/>
      <c r="YW54" s="104"/>
      <c r="YX54" s="104"/>
      <c r="YY54" s="104"/>
      <c r="YZ54" s="104"/>
      <c r="ZA54" s="104"/>
      <c r="ZB54" s="104"/>
      <c r="ZC54" s="104"/>
      <c r="ZD54" s="104"/>
      <c r="ZE54" s="104"/>
      <c r="ZF54" s="104"/>
      <c r="ZG54" s="104"/>
      <c r="ZH54" s="104"/>
      <c r="ZI54" s="104"/>
      <c r="ZJ54" s="104"/>
      <c r="ZK54" s="104"/>
      <c r="ZL54" s="104"/>
      <c r="ZM54" s="104"/>
      <c r="ZN54" s="104"/>
      <c r="ZO54" s="104"/>
      <c r="ZP54" s="104"/>
      <c r="ZQ54" s="104"/>
      <c r="ZR54" s="104"/>
      <c r="ZS54" s="104"/>
      <c r="ZT54" s="104"/>
      <c r="ZU54" s="104"/>
      <c r="ZV54" s="104"/>
      <c r="ZW54" s="104"/>
      <c r="ZX54" s="104"/>
      <c r="ZY54" s="104"/>
      <c r="ZZ54" s="104"/>
      <c r="AAA54" s="104"/>
      <c r="AAB54" s="104"/>
      <c r="AAC54" s="104"/>
      <c r="AAD54" s="104"/>
      <c r="AAE54" s="104"/>
      <c r="AAF54" s="104"/>
      <c r="AAG54" s="104"/>
      <c r="AAH54" s="104"/>
      <c r="AAI54" s="104"/>
      <c r="AAJ54" s="104"/>
      <c r="AAK54" s="104"/>
      <c r="AAL54" s="104"/>
      <c r="AAM54" s="104"/>
      <c r="AAN54" s="104"/>
      <c r="AAO54" s="104"/>
      <c r="AAP54" s="104"/>
      <c r="AAQ54" s="104"/>
      <c r="AAR54" s="104"/>
      <c r="AAS54" s="104"/>
      <c r="AAT54" s="104"/>
      <c r="AAU54" s="104"/>
      <c r="AAV54" s="104"/>
      <c r="AAW54" s="104"/>
      <c r="AAX54" s="104"/>
      <c r="AAY54" s="104"/>
      <c r="AAZ54" s="104"/>
      <c r="ABA54" s="104"/>
      <c r="ABB54" s="104"/>
      <c r="ABC54" s="104"/>
      <c r="ABD54" s="104"/>
      <c r="ABE54" s="104"/>
      <c r="ABF54" s="104"/>
      <c r="ABG54" s="104"/>
      <c r="ABH54" s="104"/>
      <c r="ABI54" s="104"/>
      <c r="ABJ54" s="104"/>
      <c r="ABK54" s="104"/>
      <c r="ABL54" s="104"/>
      <c r="ABM54" s="104"/>
      <c r="ABN54" s="104"/>
      <c r="ABO54" s="104"/>
      <c r="ABP54" s="104"/>
      <c r="ABQ54" s="104"/>
      <c r="ABR54" s="104"/>
      <c r="ABS54" s="104"/>
      <c r="ABT54" s="104"/>
      <c r="ABU54" s="104"/>
      <c r="ABV54" s="104"/>
      <c r="ABW54" s="104"/>
      <c r="ABX54" s="104"/>
      <c r="ABY54" s="104"/>
      <c r="ABZ54" s="104"/>
      <c r="ACA54" s="104"/>
      <c r="ACB54" s="104"/>
      <c r="ACC54" s="104"/>
      <c r="ACD54" s="104"/>
      <c r="ACE54" s="104"/>
      <c r="ACF54" s="104"/>
      <c r="ACG54" s="104"/>
      <c r="ACH54" s="104"/>
      <c r="ACI54" s="104"/>
      <c r="ACJ54" s="104"/>
      <c r="ACK54" s="104"/>
      <c r="ACL54" s="104"/>
      <c r="ACM54" s="104"/>
      <c r="ACN54" s="104"/>
      <c r="ACO54" s="104"/>
      <c r="ACP54" s="104"/>
      <c r="ACQ54" s="104"/>
      <c r="ACR54" s="104"/>
      <c r="ACS54" s="104"/>
      <c r="ACT54" s="104"/>
      <c r="ACU54" s="104"/>
      <c r="ACV54" s="104"/>
      <c r="ACW54" s="104"/>
      <c r="ACX54" s="104"/>
      <c r="ACY54" s="104"/>
      <c r="ACZ54" s="104"/>
      <c r="ADA54" s="104"/>
      <c r="ADB54" s="104"/>
      <c r="ADC54" s="104"/>
      <c r="ADD54" s="104"/>
      <c r="ADE54" s="104"/>
      <c r="ADF54" s="104"/>
      <c r="ADG54" s="104"/>
      <c r="ADH54" s="104"/>
      <c r="ADI54" s="104"/>
      <c r="ADJ54" s="104"/>
      <c r="ADK54" s="104"/>
      <c r="ADL54" s="104"/>
      <c r="ADM54" s="104"/>
      <c r="ADN54" s="104"/>
      <c r="ADO54" s="104"/>
      <c r="ADP54" s="104"/>
      <c r="ADQ54" s="104"/>
      <c r="ADR54" s="104"/>
      <c r="ADS54" s="104"/>
      <c r="ADT54" s="104"/>
      <c r="ADU54" s="104"/>
      <c r="ADV54" s="104"/>
      <c r="ADW54" s="104"/>
      <c r="ADX54" s="104"/>
      <c r="ADY54" s="104"/>
      <c r="ADZ54" s="104"/>
      <c r="AEA54" s="104"/>
      <c r="AEB54" s="104"/>
      <c r="AEC54" s="104"/>
      <c r="AED54" s="104"/>
      <c r="AEE54" s="104"/>
      <c r="AEF54" s="104"/>
      <c r="AEG54" s="104"/>
      <c r="AEH54" s="104"/>
      <c r="AEI54" s="104"/>
      <c r="AEJ54" s="104"/>
      <c r="AEK54" s="104"/>
      <c r="AEL54" s="104"/>
      <c r="AEM54" s="104"/>
      <c r="AEN54" s="104"/>
      <c r="AEO54" s="104"/>
      <c r="AEP54" s="104"/>
      <c r="AEQ54" s="104"/>
      <c r="AER54" s="104"/>
      <c r="AES54" s="104"/>
      <c r="AET54" s="104"/>
      <c r="AEU54" s="104"/>
      <c r="AEV54" s="104"/>
      <c r="AEW54" s="104"/>
      <c r="AEX54" s="104"/>
      <c r="AEY54" s="104"/>
      <c r="AEZ54" s="104"/>
      <c r="AFA54" s="104"/>
      <c r="AFB54" s="104"/>
      <c r="AFC54" s="104"/>
      <c r="AFD54" s="104"/>
      <c r="AFE54" s="104"/>
      <c r="AFF54" s="104"/>
      <c r="AFG54" s="104"/>
      <c r="AFH54" s="104"/>
      <c r="AFI54" s="104"/>
      <c r="AFJ54" s="104"/>
      <c r="AFK54" s="104"/>
      <c r="AFL54" s="104"/>
      <c r="AFM54" s="104"/>
      <c r="AFN54" s="104"/>
      <c r="AFO54" s="104"/>
      <c r="AFP54" s="104"/>
      <c r="AFQ54" s="104"/>
      <c r="AFR54" s="104"/>
      <c r="AFS54" s="104"/>
      <c r="AFT54" s="104"/>
      <c r="AFU54" s="104"/>
      <c r="AFV54" s="104"/>
      <c r="AFW54" s="104"/>
      <c r="AFX54" s="104"/>
      <c r="AFY54" s="104"/>
      <c r="AFZ54" s="104"/>
      <c r="AGA54" s="104"/>
      <c r="AGB54" s="104"/>
      <c r="AGC54" s="104"/>
      <c r="AGD54" s="104"/>
      <c r="AGE54" s="104"/>
      <c r="AGF54" s="104"/>
      <c r="AGG54" s="104"/>
      <c r="AGH54" s="104"/>
      <c r="AGI54" s="104"/>
      <c r="AGJ54" s="104"/>
      <c r="AGK54" s="104"/>
      <c r="AGL54" s="104"/>
      <c r="AGM54" s="104"/>
      <c r="AGN54" s="104"/>
      <c r="AGO54" s="104"/>
      <c r="AGP54" s="104"/>
      <c r="AGQ54" s="104"/>
      <c r="AGR54" s="104"/>
      <c r="AGS54" s="104"/>
      <c r="AGT54" s="104"/>
      <c r="AGU54" s="104"/>
      <c r="AGV54" s="104"/>
      <c r="AGW54" s="104"/>
      <c r="AGX54" s="104"/>
      <c r="AGY54" s="104"/>
      <c r="AGZ54" s="104"/>
      <c r="AHA54" s="104"/>
      <c r="AHB54" s="104"/>
      <c r="AHC54" s="104"/>
      <c r="AHD54" s="104"/>
      <c r="AHE54" s="104"/>
      <c r="AHF54" s="104"/>
      <c r="AHG54" s="104"/>
      <c r="AHH54" s="104"/>
      <c r="AHI54" s="104"/>
      <c r="AHJ54" s="104"/>
      <c r="AHK54" s="104"/>
      <c r="AHL54" s="104"/>
      <c r="AHM54" s="104"/>
      <c r="AHN54" s="104"/>
      <c r="AHO54" s="104"/>
      <c r="AHP54" s="104"/>
      <c r="AHQ54" s="104"/>
      <c r="AHR54" s="104"/>
      <c r="AHS54" s="104"/>
      <c r="AHT54" s="104"/>
      <c r="AHU54" s="104"/>
      <c r="AHV54" s="104"/>
      <c r="AHW54" s="104"/>
      <c r="AHX54" s="104"/>
      <c r="AHY54" s="104"/>
      <c r="AHZ54" s="104"/>
      <c r="AIA54" s="104"/>
      <c r="AIB54" s="104"/>
      <c r="AIC54" s="104"/>
      <c r="AID54" s="104"/>
      <c r="AIE54" s="104"/>
      <c r="AIF54" s="104"/>
      <c r="AIG54" s="104"/>
      <c r="AIH54" s="104"/>
      <c r="AII54" s="104"/>
      <c r="AIJ54" s="104"/>
      <c r="AIK54" s="104"/>
      <c r="AIL54" s="104"/>
      <c r="AIM54" s="104"/>
      <c r="AIN54" s="104"/>
      <c r="AIO54" s="104"/>
      <c r="AIP54" s="104"/>
      <c r="AIQ54" s="104"/>
      <c r="AIR54" s="104"/>
      <c r="AIS54" s="104"/>
      <c r="AIT54" s="104"/>
      <c r="AIU54" s="104"/>
      <c r="AIV54" s="104"/>
      <c r="AIW54" s="104"/>
      <c r="AIX54" s="104"/>
      <c r="AIY54" s="104"/>
      <c r="AIZ54" s="104"/>
      <c r="AJA54" s="104"/>
      <c r="AJB54" s="104"/>
      <c r="AJC54" s="104"/>
      <c r="AJD54" s="104"/>
      <c r="AJE54" s="104"/>
      <c r="AJF54" s="104"/>
      <c r="AJG54" s="104"/>
      <c r="AJH54" s="104"/>
      <c r="AJI54" s="104"/>
      <c r="AJJ54" s="104"/>
      <c r="AJK54" s="104"/>
      <c r="AJL54" s="104"/>
      <c r="AJM54" s="104"/>
      <c r="AJN54" s="104"/>
      <c r="AJO54" s="104"/>
      <c r="AJP54" s="104"/>
      <c r="AJQ54" s="104"/>
      <c r="AJR54" s="104"/>
      <c r="AJS54" s="104"/>
      <c r="AJT54" s="104"/>
      <c r="AJU54" s="104"/>
      <c r="AJV54" s="104"/>
      <c r="AJW54" s="104"/>
      <c r="AJX54" s="104"/>
      <c r="AJY54" s="104"/>
      <c r="AJZ54" s="104"/>
      <c r="AKA54" s="104"/>
      <c r="AKB54" s="104"/>
      <c r="AKC54" s="104"/>
      <c r="AKD54" s="104"/>
      <c r="AKE54" s="104"/>
      <c r="AKF54" s="104"/>
      <c r="AKG54" s="104"/>
      <c r="AKH54" s="104"/>
      <c r="AKI54" s="104"/>
      <c r="AKJ54" s="104"/>
      <c r="AKK54" s="104"/>
      <c r="AKL54" s="104"/>
      <c r="AKM54" s="104"/>
      <c r="AKN54" s="104"/>
      <c r="AKO54" s="104"/>
      <c r="AKP54" s="104"/>
      <c r="AKQ54" s="104"/>
      <c r="AKR54" s="104"/>
      <c r="AKS54" s="104"/>
      <c r="AKT54" s="104"/>
      <c r="AKU54" s="104"/>
      <c r="AKV54" s="104"/>
      <c r="AKW54" s="104"/>
      <c r="AKX54" s="104"/>
      <c r="AKY54" s="104"/>
      <c r="AKZ54" s="104"/>
      <c r="ALA54" s="104"/>
      <c r="ALB54" s="104"/>
      <c r="ALC54" s="104"/>
      <c r="ALD54" s="104"/>
      <c r="ALE54" s="104"/>
      <c r="ALF54" s="104"/>
      <c r="ALG54" s="104"/>
      <c r="ALH54" s="104"/>
      <c r="ALI54" s="104"/>
      <c r="ALJ54" s="104"/>
      <c r="ALK54" s="104"/>
      <c r="ALL54" s="104"/>
      <c r="ALM54" s="104"/>
      <c r="ALN54" s="104"/>
      <c r="ALO54" s="104"/>
      <c r="ALP54" s="104"/>
      <c r="ALQ54" s="104"/>
      <c r="ALR54" s="104"/>
      <c r="ALS54" s="104"/>
      <c r="ALT54" s="104"/>
      <c r="ALU54" s="104"/>
      <c r="ALV54" s="104"/>
      <c r="ALW54" s="104"/>
      <c r="ALX54" s="104"/>
      <c r="ALY54" s="104"/>
      <c r="ALZ54" s="104"/>
      <c r="AMA54" s="104"/>
      <c r="AMB54" s="104"/>
      <c r="AMC54" s="104"/>
      <c r="AMD54" s="104"/>
      <c r="AME54" s="104"/>
      <c r="AMF54" s="104"/>
      <c r="AMG54" s="104"/>
      <c r="AMH54" s="104"/>
      <c r="AMI54" s="104"/>
      <c r="AMJ54" s="104"/>
    </row>
    <row r="55" spans="1:1024" x14ac:dyDescent="0.2">
      <c r="A55" s="123"/>
      <c r="B55" s="121"/>
      <c r="C55" s="121"/>
      <c r="D55" s="121"/>
      <c r="E55" s="119"/>
      <c r="F55" s="125"/>
      <c r="G55" s="123"/>
      <c r="H55" s="121"/>
      <c r="I55" s="121"/>
      <c r="J55" s="121"/>
      <c r="K55" s="118"/>
      <c r="L55" s="118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4"/>
      <c r="IZ55" s="104"/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4"/>
      <c r="JO55" s="104"/>
      <c r="JP55" s="104"/>
      <c r="JQ55" s="104"/>
      <c r="JR55" s="104"/>
      <c r="JS55" s="104"/>
      <c r="JT55" s="104"/>
      <c r="JU55" s="104"/>
      <c r="JV55" s="104"/>
      <c r="JW55" s="104"/>
      <c r="JX55" s="104"/>
      <c r="JY55" s="104"/>
      <c r="JZ55" s="104"/>
      <c r="KA55" s="104"/>
      <c r="KB55" s="104"/>
      <c r="KC55" s="104"/>
      <c r="KD55" s="104"/>
      <c r="KE55" s="104"/>
      <c r="KF55" s="104"/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4"/>
      <c r="KU55" s="104"/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4"/>
      <c r="LJ55" s="104"/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4"/>
      <c r="LY55" s="104"/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4"/>
      <c r="MN55" s="104"/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4"/>
      <c r="NC55" s="104"/>
      <c r="ND55" s="104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4"/>
      <c r="OF55" s="104"/>
      <c r="OG55" s="104"/>
      <c r="OH55" s="104"/>
      <c r="OI55" s="104"/>
      <c r="OJ55" s="104"/>
      <c r="OK55" s="104"/>
      <c r="OL55" s="104"/>
      <c r="OM55" s="104"/>
      <c r="ON55" s="104"/>
      <c r="OO55" s="104"/>
      <c r="OP55" s="104"/>
      <c r="OQ55" s="104"/>
      <c r="OR55" s="104"/>
      <c r="OS55" s="104"/>
      <c r="OT55" s="104"/>
      <c r="OU55" s="104"/>
      <c r="OV55" s="104"/>
      <c r="OW55" s="104"/>
      <c r="OX55" s="104"/>
      <c r="OY55" s="104"/>
      <c r="OZ55" s="104"/>
      <c r="PA55" s="104"/>
      <c r="PB55" s="104"/>
      <c r="PC55" s="104"/>
      <c r="PD55" s="104"/>
      <c r="PE55" s="104"/>
      <c r="PF55" s="104"/>
      <c r="PG55" s="104"/>
      <c r="PH55" s="104"/>
      <c r="PI55" s="104"/>
      <c r="PJ55" s="104"/>
      <c r="PK55" s="104"/>
      <c r="PL55" s="104"/>
      <c r="PM55" s="104"/>
      <c r="PN55" s="104"/>
      <c r="PO55" s="104"/>
      <c r="PP55" s="104"/>
      <c r="PQ55" s="104"/>
      <c r="PR55" s="104"/>
      <c r="PS55" s="104"/>
      <c r="PT55" s="104"/>
      <c r="PU55" s="104"/>
      <c r="PV55" s="104"/>
      <c r="PW55" s="104"/>
      <c r="PX55" s="104"/>
      <c r="PY55" s="104"/>
      <c r="PZ55" s="104"/>
      <c r="QA55" s="104"/>
      <c r="QB55" s="104"/>
      <c r="QC55" s="104"/>
      <c r="QD55" s="104"/>
      <c r="QE55" s="104"/>
      <c r="QF55" s="104"/>
      <c r="QG55" s="104"/>
      <c r="QH55" s="104"/>
      <c r="QI55" s="104"/>
      <c r="QJ55" s="104"/>
      <c r="QK55" s="104"/>
      <c r="QL55" s="104"/>
      <c r="QM55" s="104"/>
      <c r="QN55" s="104"/>
      <c r="QO55" s="104"/>
      <c r="QP55" s="104"/>
      <c r="QQ55" s="104"/>
      <c r="QR55" s="104"/>
      <c r="QS55" s="104"/>
      <c r="QT55" s="104"/>
      <c r="QU55" s="104"/>
      <c r="QV55" s="104"/>
      <c r="QW55" s="104"/>
      <c r="QX55" s="104"/>
      <c r="QY55" s="104"/>
      <c r="QZ55" s="104"/>
      <c r="RA55" s="104"/>
      <c r="RB55" s="104"/>
      <c r="RC55" s="104"/>
      <c r="RD55" s="104"/>
      <c r="RE55" s="104"/>
      <c r="RF55" s="104"/>
      <c r="RG55" s="104"/>
      <c r="RH55" s="104"/>
      <c r="RI55" s="104"/>
      <c r="RJ55" s="104"/>
      <c r="RK55" s="104"/>
      <c r="RL55" s="104"/>
      <c r="RM55" s="104"/>
      <c r="RN55" s="104"/>
      <c r="RO55" s="104"/>
      <c r="RP55" s="104"/>
      <c r="RQ55" s="104"/>
      <c r="RR55" s="104"/>
      <c r="RS55" s="104"/>
      <c r="RT55" s="104"/>
      <c r="RU55" s="104"/>
      <c r="RV55" s="104"/>
      <c r="RW55" s="104"/>
      <c r="RX55" s="104"/>
      <c r="RY55" s="104"/>
      <c r="RZ55" s="104"/>
      <c r="SA55" s="104"/>
      <c r="SB55" s="104"/>
      <c r="SC55" s="104"/>
      <c r="SD55" s="104"/>
      <c r="SE55" s="104"/>
      <c r="SF55" s="104"/>
      <c r="SG55" s="104"/>
      <c r="SH55" s="104"/>
      <c r="SI55" s="104"/>
      <c r="SJ55" s="104"/>
      <c r="SK55" s="104"/>
      <c r="SL55" s="104"/>
      <c r="SM55" s="104"/>
      <c r="SN55" s="104"/>
      <c r="SO55" s="104"/>
      <c r="SP55" s="104"/>
      <c r="SQ55" s="104"/>
      <c r="SR55" s="104"/>
      <c r="SS55" s="104"/>
      <c r="ST55" s="104"/>
      <c r="SU55" s="104"/>
      <c r="SV55" s="104"/>
      <c r="SW55" s="104"/>
      <c r="SX55" s="104"/>
      <c r="SY55" s="104"/>
      <c r="SZ55" s="104"/>
      <c r="TA55" s="104"/>
      <c r="TB55" s="104"/>
      <c r="TC55" s="104"/>
      <c r="TD55" s="104"/>
      <c r="TE55" s="104"/>
      <c r="TF55" s="104"/>
      <c r="TG55" s="104"/>
      <c r="TH55" s="104"/>
      <c r="TI55" s="104"/>
      <c r="TJ55" s="104"/>
      <c r="TK55" s="104"/>
      <c r="TL55" s="104"/>
      <c r="TM55" s="104"/>
      <c r="TN55" s="104"/>
      <c r="TO55" s="104"/>
      <c r="TP55" s="104"/>
      <c r="TQ55" s="104"/>
      <c r="TR55" s="104"/>
      <c r="TS55" s="104"/>
      <c r="TT55" s="104"/>
      <c r="TU55" s="104"/>
      <c r="TV55" s="104"/>
      <c r="TW55" s="104"/>
      <c r="TX55" s="104"/>
      <c r="TY55" s="104"/>
      <c r="TZ55" s="104"/>
      <c r="UA55" s="104"/>
      <c r="UB55" s="104"/>
      <c r="UC55" s="104"/>
      <c r="UD55" s="104"/>
      <c r="UE55" s="104"/>
      <c r="UF55" s="104"/>
      <c r="UG55" s="104"/>
      <c r="UH55" s="104"/>
      <c r="UI55" s="104"/>
      <c r="UJ55" s="104"/>
      <c r="UK55" s="104"/>
      <c r="UL55" s="104"/>
      <c r="UM55" s="104"/>
      <c r="UN55" s="104"/>
      <c r="UO55" s="104"/>
      <c r="UP55" s="104"/>
      <c r="UQ55" s="104"/>
      <c r="UR55" s="104"/>
      <c r="US55" s="104"/>
      <c r="UT55" s="104"/>
      <c r="UU55" s="104"/>
      <c r="UV55" s="104"/>
      <c r="UW55" s="104"/>
      <c r="UX55" s="104"/>
      <c r="UY55" s="104"/>
      <c r="UZ55" s="104"/>
      <c r="VA55" s="104"/>
      <c r="VB55" s="104"/>
      <c r="VC55" s="104"/>
      <c r="VD55" s="104"/>
      <c r="VE55" s="104"/>
      <c r="VF55" s="104"/>
      <c r="VG55" s="104"/>
      <c r="VH55" s="104"/>
      <c r="VI55" s="104"/>
      <c r="VJ55" s="104"/>
      <c r="VK55" s="104"/>
      <c r="VL55" s="104"/>
      <c r="VM55" s="104"/>
      <c r="VN55" s="104"/>
      <c r="VO55" s="104"/>
      <c r="VP55" s="104"/>
      <c r="VQ55" s="104"/>
      <c r="VR55" s="104"/>
      <c r="VS55" s="104"/>
      <c r="VT55" s="104"/>
      <c r="VU55" s="104"/>
      <c r="VV55" s="104"/>
      <c r="VW55" s="104"/>
      <c r="VX55" s="104"/>
      <c r="VY55" s="104"/>
      <c r="VZ55" s="104"/>
      <c r="WA55" s="104"/>
      <c r="WB55" s="104"/>
      <c r="WC55" s="104"/>
      <c r="WD55" s="104"/>
      <c r="WE55" s="104"/>
      <c r="WF55" s="104"/>
      <c r="WG55" s="104"/>
      <c r="WH55" s="104"/>
      <c r="WI55" s="104"/>
      <c r="WJ55" s="104"/>
      <c r="WK55" s="104"/>
      <c r="WL55" s="104"/>
      <c r="WM55" s="104"/>
      <c r="WN55" s="104"/>
      <c r="WO55" s="104"/>
      <c r="WP55" s="104"/>
      <c r="WQ55" s="104"/>
      <c r="WR55" s="104"/>
      <c r="WS55" s="104"/>
      <c r="WT55" s="104"/>
      <c r="WU55" s="104"/>
      <c r="WV55" s="104"/>
      <c r="WW55" s="104"/>
      <c r="WX55" s="104"/>
      <c r="WY55" s="104"/>
      <c r="WZ55" s="104"/>
      <c r="XA55" s="104"/>
      <c r="XB55" s="104"/>
      <c r="XC55" s="104"/>
      <c r="XD55" s="104"/>
      <c r="XE55" s="104"/>
      <c r="XF55" s="104"/>
      <c r="XG55" s="104"/>
      <c r="XH55" s="104"/>
      <c r="XI55" s="104"/>
      <c r="XJ55" s="104"/>
      <c r="XK55" s="104"/>
      <c r="XL55" s="104"/>
      <c r="XM55" s="104"/>
      <c r="XN55" s="104"/>
      <c r="XO55" s="104"/>
      <c r="XP55" s="104"/>
      <c r="XQ55" s="104"/>
      <c r="XR55" s="104"/>
      <c r="XS55" s="104"/>
      <c r="XT55" s="104"/>
      <c r="XU55" s="104"/>
      <c r="XV55" s="104"/>
      <c r="XW55" s="104"/>
      <c r="XX55" s="104"/>
      <c r="XY55" s="104"/>
      <c r="XZ55" s="104"/>
      <c r="YA55" s="104"/>
      <c r="YB55" s="104"/>
      <c r="YC55" s="104"/>
      <c r="YD55" s="104"/>
      <c r="YE55" s="104"/>
      <c r="YF55" s="104"/>
      <c r="YG55" s="104"/>
      <c r="YH55" s="104"/>
      <c r="YI55" s="104"/>
      <c r="YJ55" s="104"/>
      <c r="YK55" s="104"/>
      <c r="YL55" s="104"/>
      <c r="YM55" s="104"/>
      <c r="YN55" s="104"/>
      <c r="YO55" s="104"/>
      <c r="YP55" s="104"/>
      <c r="YQ55" s="104"/>
      <c r="YR55" s="104"/>
      <c r="YS55" s="104"/>
      <c r="YT55" s="104"/>
      <c r="YU55" s="104"/>
      <c r="YV55" s="104"/>
      <c r="YW55" s="104"/>
      <c r="YX55" s="104"/>
      <c r="YY55" s="104"/>
      <c r="YZ55" s="104"/>
      <c r="ZA55" s="104"/>
      <c r="ZB55" s="104"/>
      <c r="ZC55" s="104"/>
      <c r="ZD55" s="104"/>
      <c r="ZE55" s="104"/>
      <c r="ZF55" s="104"/>
      <c r="ZG55" s="104"/>
      <c r="ZH55" s="104"/>
      <c r="ZI55" s="104"/>
      <c r="ZJ55" s="104"/>
      <c r="ZK55" s="104"/>
      <c r="ZL55" s="104"/>
      <c r="ZM55" s="104"/>
      <c r="ZN55" s="104"/>
      <c r="ZO55" s="104"/>
      <c r="ZP55" s="104"/>
      <c r="ZQ55" s="104"/>
      <c r="ZR55" s="104"/>
      <c r="ZS55" s="104"/>
      <c r="ZT55" s="104"/>
      <c r="ZU55" s="104"/>
      <c r="ZV55" s="104"/>
      <c r="ZW55" s="104"/>
      <c r="ZX55" s="104"/>
      <c r="ZY55" s="104"/>
      <c r="ZZ55" s="104"/>
      <c r="AAA55" s="104"/>
      <c r="AAB55" s="104"/>
      <c r="AAC55" s="104"/>
      <c r="AAD55" s="104"/>
      <c r="AAE55" s="104"/>
      <c r="AAF55" s="104"/>
      <c r="AAG55" s="104"/>
      <c r="AAH55" s="104"/>
      <c r="AAI55" s="104"/>
      <c r="AAJ55" s="104"/>
      <c r="AAK55" s="104"/>
      <c r="AAL55" s="104"/>
      <c r="AAM55" s="104"/>
      <c r="AAN55" s="104"/>
      <c r="AAO55" s="104"/>
      <c r="AAP55" s="104"/>
      <c r="AAQ55" s="104"/>
      <c r="AAR55" s="104"/>
      <c r="AAS55" s="104"/>
      <c r="AAT55" s="104"/>
      <c r="AAU55" s="104"/>
      <c r="AAV55" s="104"/>
      <c r="AAW55" s="104"/>
      <c r="AAX55" s="104"/>
      <c r="AAY55" s="104"/>
      <c r="AAZ55" s="104"/>
      <c r="ABA55" s="104"/>
      <c r="ABB55" s="104"/>
      <c r="ABC55" s="104"/>
      <c r="ABD55" s="104"/>
      <c r="ABE55" s="104"/>
      <c r="ABF55" s="104"/>
      <c r="ABG55" s="104"/>
      <c r="ABH55" s="104"/>
      <c r="ABI55" s="104"/>
      <c r="ABJ55" s="104"/>
      <c r="ABK55" s="104"/>
      <c r="ABL55" s="104"/>
      <c r="ABM55" s="104"/>
      <c r="ABN55" s="104"/>
      <c r="ABO55" s="104"/>
      <c r="ABP55" s="104"/>
      <c r="ABQ55" s="104"/>
      <c r="ABR55" s="104"/>
      <c r="ABS55" s="104"/>
      <c r="ABT55" s="104"/>
      <c r="ABU55" s="104"/>
      <c r="ABV55" s="104"/>
      <c r="ABW55" s="104"/>
      <c r="ABX55" s="104"/>
      <c r="ABY55" s="104"/>
      <c r="ABZ55" s="104"/>
      <c r="ACA55" s="104"/>
      <c r="ACB55" s="104"/>
      <c r="ACC55" s="104"/>
      <c r="ACD55" s="104"/>
      <c r="ACE55" s="104"/>
      <c r="ACF55" s="104"/>
      <c r="ACG55" s="104"/>
      <c r="ACH55" s="104"/>
      <c r="ACI55" s="104"/>
      <c r="ACJ55" s="104"/>
      <c r="ACK55" s="104"/>
      <c r="ACL55" s="104"/>
      <c r="ACM55" s="104"/>
      <c r="ACN55" s="104"/>
      <c r="ACO55" s="104"/>
      <c r="ACP55" s="104"/>
      <c r="ACQ55" s="104"/>
      <c r="ACR55" s="104"/>
      <c r="ACS55" s="104"/>
      <c r="ACT55" s="104"/>
      <c r="ACU55" s="104"/>
      <c r="ACV55" s="104"/>
      <c r="ACW55" s="104"/>
      <c r="ACX55" s="104"/>
      <c r="ACY55" s="104"/>
      <c r="ACZ55" s="104"/>
      <c r="ADA55" s="104"/>
      <c r="ADB55" s="104"/>
      <c r="ADC55" s="104"/>
      <c r="ADD55" s="104"/>
      <c r="ADE55" s="104"/>
      <c r="ADF55" s="104"/>
      <c r="ADG55" s="104"/>
      <c r="ADH55" s="104"/>
      <c r="ADI55" s="104"/>
      <c r="ADJ55" s="104"/>
      <c r="ADK55" s="104"/>
      <c r="ADL55" s="104"/>
      <c r="ADM55" s="104"/>
      <c r="ADN55" s="104"/>
      <c r="ADO55" s="104"/>
      <c r="ADP55" s="104"/>
      <c r="ADQ55" s="104"/>
      <c r="ADR55" s="104"/>
      <c r="ADS55" s="104"/>
      <c r="ADT55" s="104"/>
      <c r="ADU55" s="104"/>
      <c r="ADV55" s="104"/>
      <c r="ADW55" s="104"/>
      <c r="ADX55" s="104"/>
      <c r="ADY55" s="104"/>
      <c r="ADZ55" s="104"/>
      <c r="AEA55" s="104"/>
      <c r="AEB55" s="104"/>
      <c r="AEC55" s="104"/>
      <c r="AED55" s="104"/>
      <c r="AEE55" s="104"/>
      <c r="AEF55" s="104"/>
      <c r="AEG55" s="104"/>
      <c r="AEH55" s="104"/>
      <c r="AEI55" s="104"/>
      <c r="AEJ55" s="104"/>
      <c r="AEK55" s="104"/>
      <c r="AEL55" s="104"/>
      <c r="AEM55" s="104"/>
      <c r="AEN55" s="104"/>
      <c r="AEO55" s="104"/>
      <c r="AEP55" s="104"/>
      <c r="AEQ55" s="104"/>
      <c r="AER55" s="104"/>
      <c r="AES55" s="104"/>
      <c r="AET55" s="104"/>
      <c r="AEU55" s="104"/>
      <c r="AEV55" s="104"/>
      <c r="AEW55" s="104"/>
      <c r="AEX55" s="104"/>
      <c r="AEY55" s="104"/>
      <c r="AEZ55" s="104"/>
      <c r="AFA55" s="104"/>
      <c r="AFB55" s="104"/>
      <c r="AFC55" s="104"/>
      <c r="AFD55" s="104"/>
      <c r="AFE55" s="104"/>
      <c r="AFF55" s="104"/>
      <c r="AFG55" s="104"/>
      <c r="AFH55" s="104"/>
      <c r="AFI55" s="104"/>
      <c r="AFJ55" s="104"/>
      <c r="AFK55" s="104"/>
      <c r="AFL55" s="104"/>
      <c r="AFM55" s="104"/>
      <c r="AFN55" s="104"/>
      <c r="AFO55" s="104"/>
      <c r="AFP55" s="104"/>
      <c r="AFQ55" s="104"/>
      <c r="AFR55" s="104"/>
      <c r="AFS55" s="104"/>
      <c r="AFT55" s="104"/>
      <c r="AFU55" s="104"/>
      <c r="AFV55" s="104"/>
      <c r="AFW55" s="104"/>
      <c r="AFX55" s="104"/>
      <c r="AFY55" s="104"/>
      <c r="AFZ55" s="104"/>
      <c r="AGA55" s="104"/>
      <c r="AGB55" s="104"/>
      <c r="AGC55" s="104"/>
      <c r="AGD55" s="104"/>
      <c r="AGE55" s="104"/>
      <c r="AGF55" s="104"/>
      <c r="AGG55" s="104"/>
      <c r="AGH55" s="104"/>
      <c r="AGI55" s="104"/>
      <c r="AGJ55" s="104"/>
      <c r="AGK55" s="104"/>
      <c r="AGL55" s="104"/>
      <c r="AGM55" s="104"/>
      <c r="AGN55" s="104"/>
      <c r="AGO55" s="104"/>
      <c r="AGP55" s="104"/>
      <c r="AGQ55" s="104"/>
      <c r="AGR55" s="104"/>
      <c r="AGS55" s="104"/>
      <c r="AGT55" s="104"/>
      <c r="AGU55" s="104"/>
      <c r="AGV55" s="104"/>
      <c r="AGW55" s="104"/>
      <c r="AGX55" s="104"/>
      <c r="AGY55" s="104"/>
      <c r="AGZ55" s="104"/>
      <c r="AHA55" s="104"/>
      <c r="AHB55" s="104"/>
      <c r="AHC55" s="104"/>
      <c r="AHD55" s="104"/>
      <c r="AHE55" s="104"/>
      <c r="AHF55" s="104"/>
      <c r="AHG55" s="104"/>
      <c r="AHH55" s="104"/>
      <c r="AHI55" s="104"/>
      <c r="AHJ55" s="104"/>
      <c r="AHK55" s="104"/>
      <c r="AHL55" s="104"/>
      <c r="AHM55" s="104"/>
      <c r="AHN55" s="104"/>
      <c r="AHO55" s="104"/>
      <c r="AHP55" s="104"/>
      <c r="AHQ55" s="104"/>
      <c r="AHR55" s="104"/>
      <c r="AHS55" s="104"/>
      <c r="AHT55" s="104"/>
      <c r="AHU55" s="104"/>
      <c r="AHV55" s="104"/>
      <c r="AHW55" s="104"/>
      <c r="AHX55" s="104"/>
      <c r="AHY55" s="104"/>
      <c r="AHZ55" s="104"/>
      <c r="AIA55" s="104"/>
      <c r="AIB55" s="104"/>
      <c r="AIC55" s="104"/>
      <c r="AID55" s="104"/>
      <c r="AIE55" s="104"/>
      <c r="AIF55" s="104"/>
      <c r="AIG55" s="104"/>
      <c r="AIH55" s="104"/>
      <c r="AII55" s="104"/>
      <c r="AIJ55" s="104"/>
      <c r="AIK55" s="104"/>
      <c r="AIL55" s="104"/>
      <c r="AIM55" s="104"/>
      <c r="AIN55" s="104"/>
      <c r="AIO55" s="104"/>
      <c r="AIP55" s="104"/>
      <c r="AIQ55" s="104"/>
      <c r="AIR55" s="104"/>
      <c r="AIS55" s="104"/>
      <c r="AIT55" s="104"/>
      <c r="AIU55" s="104"/>
      <c r="AIV55" s="104"/>
      <c r="AIW55" s="104"/>
      <c r="AIX55" s="104"/>
      <c r="AIY55" s="104"/>
      <c r="AIZ55" s="104"/>
      <c r="AJA55" s="104"/>
      <c r="AJB55" s="104"/>
      <c r="AJC55" s="104"/>
      <c r="AJD55" s="104"/>
      <c r="AJE55" s="104"/>
      <c r="AJF55" s="104"/>
      <c r="AJG55" s="104"/>
      <c r="AJH55" s="104"/>
      <c r="AJI55" s="104"/>
      <c r="AJJ55" s="104"/>
      <c r="AJK55" s="104"/>
      <c r="AJL55" s="104"/>
      <c r="AJM55" s="104"/>
      <c r="AJN55" s="104"/>
      <c r="AJO55" s="104"/>
      <c r="AJP55" s="104"/>
      <c r="AJQ55" s="104"/>
      <c r="AJR55" s="104"/>
      <c r="AJS55" s="104"/>
      <c r="AJT55" s="104"/>
      <c r="AJU55" s="104"/>
      <c r="AJV55" s="104"/>
      <c r="AJW55" s="104"/>
      <c r="AJX55" s="104"/>
      <c r="AJY55" s="104"/>
      <c r="AJZ55" s="104"/>
      <c r="AKA55" s="104"/>
      <c r="AKB55" s="104"/>
      <c r="AKC55" s="104"/>
      <c r="AKD55" s="104"/>
      <c r="AKE55" s="104"/>
      <c r="AKF55" s="104"/>
      <c r="AKG55" s="104"/>
      <c r="AKH55" s="104"/>
      <c r="AKI55" s="104"/>
      <c r="AKJ55" s="104"/>
      <c r="AKK55" s="104"/>
      <c r="AKL55" s="104"/>
      <c r="AKM55" s="104"/>
      <c r="AKN55" s="104"/>
      <c r="AKO55" s="104"/>
      <c r="AKP55" s="104"/>
      <c r="AKQ55" s="104"/>
      <c r="AKR55" s="104"/>
      <c r="AKS55" s="104"/>
      <c r="AKT55" s="104"/>
      <c r="AKU55" s="104"/>
      <c r="AKV55" s="104"/>
      <c r="AKW55" s="104"/>
      <c r="AKX55" s="104"/>
      <c r="AKY55" s="104"/>
      <c r="AKZ55" s="104"/>
      <c r="ALA55" s="104"/>
      <c r="ALB55" s="104"/>
      <c r="ALC55" s="104"/>
      <c r="ALD55" s="104"/>
      <c r="ALE55" s="104"/>
      <c r="ALF55" s="104"/>
      <c r="ALG55" s="104"/>
      <c r="ALH55" s="104"/>
      <c r="ALI55" s="104"/>
      <c r="ALJ55" s="104"/>
      <c r="ALK55" s="104"/>
      <c r="ALL55" s="104"/>
      <c r="ALM55" s="104"/>
      <c r="ALN55" s="104"/>
      <c r="ALO55" s="104"/>
      <c r="ALP55" s="104"/>
      <c r="ALQ55" s="104"/>
      <c r="ALR55" s="104"/>
      <c r="ALS55" s="104"/>
      <c r="ALT55" s="104"/>
      <c r="ALU55" s="104"/>
      <c r="ALV55" s="104"/>
      <c r="ALW55" s="104"/>
      <c r="ALX55" s="104"/>
      <c r="ALY55" s="104"/>
      <c r="ALZ55" s="104"/>
      <c r="AMA55" s="104"/>
      <c r="AMB55" s="104"/>
      <c r="AMC55" s="104"/>
      <c r="AMD55" s="104"/>
      <c r="AME55" s="104"/>
      <c r="AMF55" s="104"/>
      <c r="AMG55" s="104"/>
      <c r="AMH55" s="104"/>
      <c r="AMI55" s="104"/>
      <c r="AMJ55" s="104"/>
    </row>
    <row r="56" spans="1:1024" ht="15" customHeight="1" x14ac:dyDescent="0.2">
      <c r="A56" s="195" t="s">
        <v>52</v>
      </c>
      <c r="B56" s="195"/>
      <c r="C56" s="195"/>
      <c r="D56" s="195"/>
      <c r="E56" s="119"/>
      <c r="F56" s="125"/>
      <c r="G56" s="202" t="s">
        <v>52</v>
      </c>
      <c r="H56" s="202"/>
      <c r="I56" s="202"/>
      <c r="J56" s="202"/>
      <c r="K56" s="118"/>
      <c r="L56" s="118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  <c r="IO56" s="104"/>
      <c r="IP56" s="104"/>
      <c r="IQ56" s="104"/>
      <c r="IR56" s="104"/>
      <c r="IS56" s="104"/>
      <c r="IT56" s="104"/>
      <c r="IU56" s="104"/>
      <c r="IV56" s="104"/>
      <c r="IW56" s="104"/>
      <c r="IX56" s="104"/>
      <c r="IY56" s="104"/>
      <c r="IZ56" s="104"/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4"/>
      <c r="JL56" s="104"/>
      <c r="JM56" s="104"/>
      <c r="JN56" s="104"/>
      <c r="JO56" s="104"/>
      <c r="JP56" s="104"/>
      <c r="JQ56" s="104"/>
      <c r="JR56" s="104"/>
      <c r="JS56" s="104"/>
      <c r="JT56" s="104"/>
      <c r="JU56" s="104"/>
      <c r="JV56" s="104"/>
      <c r="JW56" s="104"/>
      <c r="JX56" s="104"/>
      <c r="JY56" s="104"/>
      <c r="JZ56" s="104"/>
      <c r="KA56" s="104"/>
      <c r="KB56" s="104"/>
      <c r="KC56" s="104"/>
      <c r="KD56" s="104"/>
      <c r="KE56" s="104"/>
      <c r="KF56" s="104"/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4"/>
      <c r="KU56" s="104"/>
      <c r="KV56" s="104"/>
      <c r="KW56" s="104"/>
      <c r="KX56" s="104"/>
      <c r="KY56" s="104"/>
      <c r="KZ56" s="104"/>
      <c r="LA56" s="104"/>
      <c r="LB56" s="104"/>
      <c r="LC56" s="104"/>
      <c r="LD56" s="104"/>
      <c r="LE56" s="104"/>
      <c r="LF56" s="104"/>
      <c r="LG56" s="104"/>
      <c r="LH56" s="104"/>
      <c r="LI56" s="104"/>
      <c r="LJ56" s="104"/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4"/>
      <c r="LY56" s="104"/>
      <c r="LZ56" s="104"/>
      <c r="MA56" s="104"/>
      <c r="MB56" s="104"/>
      <c r="MC56" s="104"/>
      <c r="MD56" s="104"/>
      <c r="ME56" s="104"/>
      <c r="MF56" s="104"/>
      <c r="MG56" s="104"/>
      <c r="MH56" s="104"/>
      <c r="MI56" s="104"/>
      <c r="MJ56" s="104"/>
      <c r="MK56" s="104"/>
      <c r="ML56" s="104"/>
      <c r="MM56" s="104"/>
      <c r="MN56" s="104"/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4"/>
      <c r="NC56" s="104"/>
      <c r="ND56" s="104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4"/>
      <c r="OF56" s="104"/>
      <c r="OG56" s="104"/>
      <c r="OH56" s="104"/>
      <c r="OI56" s="104"/>
      <c r="OJ56" s="104"/>
      <c r="OK56" s="104"/>
      <c r="OL56" s="104"/>
      <c r="OM56" s="104"/>
      <c r="ON56" s="104"/>
      <c r="OO56" s="104"/>
      <c r="OP56" s="104"/>
      <c r="OQ56" s="104"/>
      <c r="OR56" s="104"/>
      <c r="OS56" s="104"/>
      <c r="OT56" s="104"/>
      <c r="OU56" s="104"/>
      <c r="OV56" s="104"/>
      <c r="OW56" s="104"/>
      <c r="OX56" s="104"/>
      <c r="OY56" s="104"/>
      <c r="OZ56" s="104"/>
      <c r="PA56" s="104"/>
      <c r="PB56" s="104"/>
      <c r="PC56" s="104"/>
      <c r="PD56" s="104"/>
      <c r="PE56" s="104"/>
      <c r="PF56" s="104"/>
      <c r="PG56" s="104"/>
      <c r="PH56" s="104"/>
      <c r="PI56" s="104"/>
      <c r="PJ56" s="104"/>
      <c r="PK56" s="104"/>
      <c r="PL56" s="104"/>
      <c r="PM56" s="104"/>
      <c r="PN56" s="104"/>
      <c r="PO56" s="104"/>
      <c r="PP56" s="104"/>
      <c r="PQ56" s="104"/>
      <c r="PR56" s="104"/>
      <c r="PS56" s="104"/>
      <c r="PT56" s="104"/>
      <c r="PU56" s="104"/>
      <c r="PV56" s="104"/>
      <c r="PW56" s="104"/>
      <c r="PX56" s="104"/>
      <c r="PY56" s="104"/>
      <c r="PZ56" s="104"/>
      <c r="QA56" s="104"/>
      <c r="QB56" s="104"/>
      <c r="QC56" s="104"/>
      <c r="QD56" s="104"/>
      <c r="QE56" s="104"/>
      <c r="QF56" s="104"/>
      <c r="QG56" s="104"/>
      <c r="QH56" s="104"/>
      <c r="QI56" s="104"/>
      <c r="QJ56" s="104"/>
      <c r="QK56" s="104"/>
      <c r="QL56" s="104"/>
      <c r="QM56" s="104"/>
      <c r="QN56" s="104"/>
      <c r="QO56" s="104"/>
      <c r="QP56" s="104"/>
      <c r="QQ56" s="104"/>
      <c r="QR56" s="104"/>
      <c r="QS56" s="104"/>
      <c r="QT56" s="104"/>
      <c r="QU56" s="104"/>
      <c r="QV56" s="104"/>
      <c r="QW56" s="104"/>
      <c r="QX56" s="104"/>
      <c r="QY56" s="104"/>
      <c r="QZ56" s="104"/>
      <c r="RA56" s="104"/>
      <c r="RB56" s="104"/>
      <c r="RC56" s="104"/>
      <c r="RD56" s="104"/>
      <c r="RE56" s="104"/>
      <c r="RF56" s="104"/>
      <c r="RG56" s="104"/>
      <c r="RH56" s="104"/>
      <c r="RI56" s="104"/>
      <c r="RJ56" s="104"/>
      <c r="RK56" s="104"/>
      <c r="RL56" s="104"/>
      <c r="RM56" s="104"/>
      <c r="RN56" s="104"/>
      <c r="RO56" s="104"/>
      <c r="RP56" s="104"/>
      <c r="RQ56" s="104"/>
      <c r="RR56" s="104"/>
      <c r="RS56" s="104"/>
      <c r="RT56" s="104"/>
      <c r="RU56" s="104"/>
      <c r="RV56" s="104"/>
      <c r="RW56" s="104"/>
      <c r="RX56" s="104"/>
      <c r="RY56" s="104"/>
      <c r="RZ56" s="104"/>
      <c r="SA56" s="104"/>
      <c r="SB56" s="104"/>
      <c r="SC56" s="104"/>
      <c r="SD56" s="104"/>
      <c r="SE56" s="104"/>
      <c r="SF56" s="104"/>
      <c r="SG56" s="104"/>
      <c r="SH56" s="104"/>
      <c r="SI56" s="104"/>
      <c r="SJ56" s="104"/>
      <c r="SK56" s="104"/>
      <c r="SL56" s="104"/>
      <c r="SM56" s="104"/>
      <c r="SN56" s="104"/>
      <c r="SO56" s="104"/>
      <c r="SP56" s="104"/>
      <c r="SQ56" s="104"/>
      <c r="SR56" s="104"/>
      <c r="SS56" s="104"/>
      <c r="ST56" s="104"/>
      <c r="SU56" s="104"/>
      <c r="SV56" s="104"/>
      <c r="SW56" s="104"/>
      <c r="SX56" s="104"/>
      <c r="SY56" s="104"/>
      <c r="SZ56" s="104"/>
      <c r="TA56" s="104"/>
      <c r="TB56" s="104"/>
      <c r="TC56" s="104"/>
      <c r="TD56" s="104"/>
      <c r="TE56" s="104"/>
      <c r="TF56" s="104"/>
      <c r="TG56" s="104"/>
      <c r="TH56" s="104"/>
      <c r="TI56" s="104"/>
      <c r="TJ56" s="104"/>
      <c r="TK56" s="104"/>
      <c r="TL56" s="104"/>
      <c r="TM56" s="104"/>
      <c r="TN56" s="104"/>
      <c r="TO56" s="104"/>
      <c r="TP56" s="104"/>
      <c r="TQ56" s="104"/>
      <c r="TR56" s="104"/>
      <c r="TS56" s="104"/>
      <c r="TT56" s="104"/>
      <c r="TU56" s="104"/>
      <c r="TV56" s="104"/>
      <c r="TW56" s="104"/>
      <c r="TX56" s="104"/>
      <c r="TY56" s="104"/>
      <c r="TZ56" s="104"/>
      <c r="UA56" s="104"/>
      <c r="UB56" s="104"/>
      <c r="UC56" s="104"/>
      <c r="UD56" s="104"/>
      <c r="UE56" s="104"/>
      <c r="UF56" s="104"/>
      <c r="UG56" s="104"/>
      <c r="UH56" s="104"/>
      <c r="UI56" s="104"/>
      <c r="UJ56" s="104"/>
      <c r="UK56" s="104"/>
      <c r="UL56" s="104"/>
      <c r="UM56" s="104"/>
      <c r="UN56" s="104"/>
      <c r="UO56" s="104"/>
      <c r="UP56" s="104"/>
      <c r="UQ56" s="104"/>
      <c r="UR56" s="104"/>
      <c r="US56" s="104"/>
      <c r="UT56" s="104"/>
      <c r="UU56" s="104"/>
      <c r="UV56" s="104"/>
      <c r="UW56" s="104"/>
      <c r="UX56" s="104"/>
      <c r="UY56" s="104"/>
      <c r="UZ56" s="104"/>
      <c r="VA56" s="104"/>
      <c r="VB56" s="104"/>
      <c r="VC56" s="104"/>
      <c r="VD56" s="104"/>
      <c r="VE56" s="104"/>
      <c r="VF56" s="104"/>
      <c r="VG56" s="104"/>
      <c r="VH56" s="104"/>
      <c r="VI56" s="104"/>
      <c r="VJ56" s="104"/>
      <c r="VK56" s="104"/>
      <c r="VL56" s="104"/>
      <c r="VM56" s="104"/>
      <c r="VN56" s="104"/>
      <c r="VO56" s="104"/>
      <c r="VP56" s="104"/>
      <c r="VQ56" s="104"/>
      <c r="VR56" s="104"/>
      <c r="VS56" s="104"/>
      <c r="VT56" s="104"/>
      <c r="VU56" s="104"/>
      <c r="VV56" s="104"/>
      <c r="VW56" s="104"/>
      <c r="VX56" s="104"/>
      <c r="VY56" s="104"/>
      <c r="VZ56" s="104"/>
      <c r="WA56" s="104"/>
      <c r="WB56" s="104"/>
      <c r="WC56" s="104"/>
      <c r="WD56" s="104"/>
      <c r="WE56" s="104"/>
      <c r="WF56" s="104"/>
      <c r="WG56" s="104"/>
      <c r="WH56" s="104"/>
      <c r="WI56" s="104"/>
      <c r="WJ56" s="104"/>
      <c r="WK56" s="104"/>
      <c r="WL56" s="104"/>
      <c r="WM56" s="104"/>
      <c r="WN56" s="104"/>
      <c r="WO56" s="104"/>
      <c r="WP56" s="104"/>
      <c r="WQ56" s="104"/>
      <c r="WR56" s="104"/>
      <c r="WS56" s="104"/>
      <c r="WT56" s="104"/>
      <c r="WU56" s="104"/>
      <c r="WV56" s="104"/>
      <c r="WW56" s="104"/>
      <c r="WX56" s="104"/>
      <c r="WY56" s="104"/>
      <c r="WZ56" s="104"/>
      <c r="XA56" s="104"/>
      <c r="XB56" s="104"/>
      <c r="XC56" s="104"/>
      <c r="XD56" s="104"/>
      <c r="XE56" s="104"/>
      <c r="XF56" s="104"/>
      <c r="XG56" s="104"/>
      <c r="XH56" s="104"/>
      <c r="XI56" s="104"/>
      <c r="XJ56" s="104"/>
      <c r="XK56" s="104"/>
      <c r="XL56" s="104"/>
      <c r="XM56" s="104"/>
      <c r="XN56" s="104"/>
      <c r="XO56" s="104"/>
      <c r="XP56" s="104"/>
      <c r="XQ56" s="104"/>
      <c r="XR56" s="104"/>
      <c r="XS56" s="104"/>
      <c r="XT56" s="104"/>
      <c r="XU56" s="104"/>
      <c r="XV56" s="104"/>
      <c r="XW56" s="104"/>
      <c r="XX56" s="104"/>
      <c r="XY56" s="104"/>
      <c r="XZ56" s="104"/>
      <c r="YA56" s="104"/>
      <c r="YB56" s="104"/>
      <c r="YC56" s="104"/>
      <c r="YD56" s="104"/>
      <c r="YE56" s="104"/>
      <c r="YF56" s="104"/>
      <c r="YG56" s="104"/>
      <c r="YH56" s="104"/>
      <c r="YI56" s="104"/>
      <c r="YJ56" s="104"/>
      <c r="YK56" s="104"/>
      <c r="YL56" s="104"/>
      <c r="YM56" s="104"/>
      <c r="YN56" s="104"/>
      <c r="YO56" s="104"/>
      <c r="YP56" s="104"/>
      <c r="YQ56" s="104"/>
      <c r="YR56" s="104"/>
      <c r="YS56" s="104"/>
      <c r="YT56" s="104"/>
      <c r="YU56" s="104"/>
      <c r="YV56" s="104"/>
      <c r="YW56" s="104"/>
      <c r="YX56" s="104"/>
      <c r="YY56" s="104"/>
      <c r="YZ56" s="104"/>
      <c r="ZA56" s="104"/>
      <c r="ZB56" s="104"/>
      <c r="ZC56" s="104"/>
      <c r="ZD56" s="104"/>
      <c r="ZE56" s="104"/>
      <c r="ZF56" s="104"/>
      <c r="ZG56" s="104"/>
      <c r="ZH56" s="104"/>
      <c r="ZI56" s="104"/>
      <c r="ZJ56" s="104"/>
      <c r="ZK56" s="104"/>
      <c r="ZL56" s="104"/>
      <c r="ZM56" s="104"/>
      <c r="ZN56" s="104"/>
      <c r="ZO56" s="104"/>
      <c r="ZP56" s="104"/>
      <c r="ZQ56" s="104"/>
      <c r="ZR56" s="104"/>
      <c r="ZS56" s="104"/>
      <c r="ZT56" s="104"/>
      <c r="ZU56" s="104"/>
      <c r="ZV56" s="104"/>
      <c r="ZW56" s="104"/>
      <c r="ZX56" s="104"/>
      <c r="ZY56" s="104"/>
      <c r="ZZ56" s="104"/>
      <c r="AAA56" s="104"/>
      <c r="AAB56" s="104"/>
      <c r="AAC56" s="104"/>
      <c r="AAD56" s="104"/>
      <c r="AAE56" s="104"/>
      <c r="AAF56" s="104"/>
      <c r="AAG56" s="104"/>
      <c r="AAH56" s="104"/>
      <c r="AAI56" s="104"/>
      <c r="AAJ56" s="104"/>
      <c r="AAK56" s="104"/>
      <c r="AAL56" s="104"/>
      <c r="AAM56" s="104"/>
      <c r="AAN56" s="104"/>
      <c r="AAO56" s="104"/>
      <c r="AAP56" s="104"/>
      <c r="AAQ56" s="104"/>
      <c r="AAR56" s="104"/>
      <c r="AAS56" s="104"/>
      <c r="AAT56" s="104"/>
      <c r="AAU56" s="104"/>
      <c r="AAV56" s="104"/>
      <c r="AAW56" s="104"/>
      <c r="AAX56" s="104"/>
      <c r="AAY56" s="104"/>
      <c r="AAZ56" s="104"/>
      <c r="ABA56" s="104"/>
      <c r="ABB56" s="104"/>
      <c r="ABC56" s="104"/>
      <c r="ABD56" s="104"/>
      <c r="ABE56" s="104"/>
      <c r="ABF56" s="104"/>
      <c r="ABG56" s="104"/>
      <c r="ABH56" s="104"/>
      <c r="ABI56" s="104"/>
      <c r="ABJ56" s="104"/>
      <c r="ABK56" s="104"/>
      <c r="ABL56" s="104"/>
      <c r="ABM56" s="104"/>
      <c r="ABN56" s="104"/>
      <c r="ABO56" s="104"/>
      <c r="ABP56" s="104"/>
      <c r="ABQ56" s="104"/>
      <c r="ABR56" s="104"/>
      <c r="ABS56" s="104"/>
      <c r="ABT56" s="104"/>
      <c r="ABU56" s="104"/>
      <c r="ABV56" s="104"/>
      <c r="ABW56" s="104"/>
      <c r="ABX56" s="104"/>
      <c r="ABY56" s="104"/>
      <c r="ABZ56" s="104"/>
      <c r="ACA56" s="104"/>
      <c r="ACB56" s="104"/>
      <c r="ACC56" s="104"/>
      <c r="ACD56" s="104"/>
      <c r="ACE56" s="104"/>
      <c r="ACF56" s="104"/>
      <c r="ACG56" s="104"/>
      <c r="ACH56" s="104"/>
      <c r="ACI56" s="104"/>
      <c r="ACJ56" s="104"/>
      <c r="ACK56" s="104"/>
      <c r="ACL56" s="104"/>
      <c r="ACM56" s="104"/>
      <c r="ACN56" s="104"/>
      <c r="ACO56" s="104"/>
      <c r="ACP56" s="104"/>
      <c r="ACQ56" s="104"/>
      <c r="ACR56" s="104"/>
      <c r="ACS56" s="104"/>
      <c r="ACT56" s="104"/>
      <c r="ACU56" s="104"/>
      <c r="ACV56" s="104"/>
      <c r="ACW56" s="104"/>
      <c r="ACX56" s="104"/>
      <c r="ACY56" s="104"/>
      <c r="ACZ56" s="104"/>
      <c r="ADA56" s="104"/>
      <c r="ADB56" s="104"/>
      <c r="ADC56" s="104"/>
      <c r="ADD56" s="104"/>
      <c r="ADE56" s="104"/>
      <c r="ADF56" s="104"/>
      <c r="ADG56" s="104"/>
      <c r="ADH56" s="104"/>
      <c r="ADI56" s="104"/>
      <c r="ADJ56" s="104"/>
      <c r="ADK56" s="104"/>
      <c r="ADL56" s="104"/>
      <c r="ADM56" s="104"/>
      <c r="ADN56" s="104"/>
      <c r="ADO56" s="104"/>
      <c r="ADP56" s="104"/>
      <c r="ADQ56" s="104"/>
      <c r="ADR56" s="104"/>
      <c r="ADS56" s="104"/>
      <c r="ADT56" s="104"/>
      <c r="ADU56" s="104"/>
      <c r="ADV56" s="104"/>
      <c r="ADW56" s="104"/>
      <c r="ADX56" s="104"/>
      <c r="ADY56" s="104"/>
      <c r="ADZ56" s="104"/>
      <c r="AEA56" s="104"/>
      <c r="AEB56" s="104"/>
      <c r="AEC56" s="104"/>
      <c r="AED56" s="104"/>
      <c r="AEE56" s="104"/>
      <c r="AEF56" s="104"/>
      <c r="AEG56" s="104"/>
      <c r="AEH56" s="104"/>
      <c r="AEI56" s="104"/>
      <c r="AEJ56" s="104"/>
      <c r="AEK56" s="104"/>
      <c r="AEL56" s="104"/>
      <c r="AEM56" s="104"/>
      <c r="AEN56" s="104"/>
      <c r="AEO56" s="104"/>
      <c r="AEP56" s="104"/>
      <c r="AEQ56" s="104"/>
      <c r="AER56" s="104"/>
      <c r="AES56" s="104"/>
      <c r="AET56" s="104"/>
      <c r="AEU56" s="104"/>
      <c r="AEV56" s="104"/>
      <c r="AEW56" s="104"/>
      <c r="AEX56" s="104"/>
      <c r="AEY56" s="104"/>
      <c r="AEZ56" s="104"/>
      <c r="AFA56" s="104"/>
      <c r="AFB56" s="104"/>
      <c r="AFC56" s="104"/>
      <c r="AFD56" s="104"/>
      <c r="AFE56" s="104"/>
      <c r="AFF56" s="104"/>
      <c r="AFG56" s="104"/>
      <c r="AFH56" s="104"/>
      <c r="AFI56" s="104"/>
      <c r="AFJ56" s="104"/>
      <c r="AFK56" s="104"/>
      <c r="AFL56" s="104"/>
      <c r="AFM56" s="104"/>
      <c r="AFN56" s="104"/>
      <c r="AFO56" s="104"/>
      <c r="AFP56" s="104"/>
      <c r="AFQ56" s="104"/>
      <c r="AFR56" s="104"/>
      <c r="AFS56" s="104"/>
      <c r="AFT56" s="104"/>
      <c r="AFU56" s="104"/>
      <c r="AFV56" s="104"/>
      <c r="AFW56" s="104"/>
      <c r="AFX56" s="104"/>
      <c r="AFY56" s="104"/>
      <c r="AFZ56" s="104"/>
      <c r="AGA56" s="104"/>
      <c r="AGB56" s="104"/>
      <c r="AGC56" s="104"/>
      <c r="AGD56" s="104"/>
      <c r="AGE56" s="104"/>
      <c r="AGF56" s="104"/>
      <c r="AGG56" s="104"/>
      <c r="AGH56" s="104"/>
      <c r="AGI56" s="104"/>
      <c r="AGJ56" s="104"/>
      <c r="AGK56" s="104"/>
      <c r="AGL56" s="104"/>
      <c r="AGM56" s="104"/>
      <c r="AGN56" s="104"/>
      <c r="AGO56" s="104"/>
      <c r="AGP56" s="104"/>
      <c r="AGQ56" s="104"/>
      <c r="AGR56" s="104"/>
      <c r="AGS56" s="104"/>
      <c r="AGT56" s="104"/>
      <c r="AGU56" s="104"/>
      <c r="AGV56" s="104"/>
      <c r="AGW56" s="104"/>
      <c r="AGX56" s="104"/>
      <c r="AGY56" s="104"/>
      <c r="AGZ56" s="104"/>
      <c r="AHA56" s="104"/>
      <c r="AHB56" s="104"/>
      <c r="AHC56" s="104"/>
      <c r="AHD56" s="104"/>
      <c r="AHE56" s="104"/>
      <c r="AHF56" s="104"/>
      <c r="AHG56" s="104"/>
      <c r="AHH56" s="104"/>
      <c r="AHI56" s="104"/>
      <c r="AHJ56" s="104"/>
      <c r="AHK56" s="104"/>
      <c r="AHL56" s="104"/>
      <c r="AHM56" s="104"/>
      <c r="AHN56" s="104"/>
      <c r="AHO56" s="104"/>
      <c r="AHP56" s="104"/>
      <c r="AHQ56" s="104"/>
      <c r="AHR56" s="104"/>
      <c r="AHS56" s="104"/>
      <c r="AHT56" s="104"/>
      <c r="AHU56" s="104"/>
      <c r="AHV56" s="104"/>
      <c r="AHW56" s="104"/>
      <c r="AHX56" s="104"/>
      <c r="AHY56" s="104"/>
      <c r="AHZ56" s="104"/>
      <c r="AIA56" s="104"/>
      <c r="AIB56" s="104"/>
      <c r="AIC56" s="104"/>
      <c r="AID56" s="104"/>
      <c r="AIE56" s="104"/>
      <c r="AIF56" s="104"/>
      <c r="AIG56" s="104"/>
      <c r="AIH56" s="104"/>
      <c r="AII56" s="104"/>
      <c r="AIJ56" s="104"/>
      <c r="AIK56" s="104"/>
      <c r="AIL56" s="104"/>
      <c r="AIM56" s="104"/>
      <c r="AIN56" s="104"/>
      <c r="AIO56" s="104"/>
      <c r="AIP56" s="104"/>
      <c r="AIQ56" s="104"/>
      <c r="AIR56" s="104"/>
      <c r="AIS56" s="104"/>
      <c r="AIT56" s="104"/>
      <c r="AIU56" s="104"/>
      <c r="AIV56" s="104"/>
      <c r="AIW56" s="104"/>
      <c r="AIX56" s="104"/>
      <c r="AIY56" s="104"/>
      <c r="AIZ56" s="104"/>
      <c r="AJA56" s="104"/>
      <c r="AJB56" s="104"/>
      <c r="AJC56" s="104"/>
      <c r="AJD56" s="104"/>
      <c r="AJE56" s="104"/>
      <c r="AJF56" s="104"/>
      <c r="AJG56" s="104"/>
      <c r="AJH56" s="104"/>
      <c r="AJI56" s="104"/>
      <c r="AJJ56" s="104"/>
      <c r="AJK56" s="104"/>
      <c r="AJL56" s="104"/>
      <c r="AJM56" s="104"/>
      <c r="AJN56" s="104"/>
      <c r="AJO56" s="104"/>
      <c r="AJP56" s="104"/>
      <c r="AJQ56" s="104"/>
      <c r="AJR56" s="104"/>
      <c r="AJS56" s="104"/>
      <c r="AJT56" s="104"/>
      <c r="AJU56" s="104"/>
      <c r="AJV56" s="104"/>
      <c r="AJW56" s="104"/>
      <c r="AJX56" s="104"/>
      <c r="AJY56" s="104"/>
      <c r="AJZ56" s="104"/>
      <c r="AKA56" s="104"/>
      <c r="AKB56" s="104"/>
      <c r="AKC56" s="104"/>
      <c r="AKD56" s="104"/>
      <c r="AKE56" s="104"/>
      <c r="AKF56" s="104"/>
      <c r="AKG56" s="104"/>
      <c r="AKH56" s="104"/>
      <c r="AKI56" s="104"/>
      <c r="AKJ56" s="104"/>
      <c r="AKK56" s="104"/>
      <c r="AKL56" s="104"/>
      <c r="AKM56" s="104"/>
      <c r="AKN56" s="104"/>
      <c r="AKO56" s="104"/>
      <c r="AKP56" s="104"/>
      <c r="AKQ56" s="104"/>
      <c r="AKR56" s="104"/>
      <c r="AKS56" s="104"/>
      <c r="AKT56" s="104"/>
      <c r="AKU56" s="104"/>
      <c r="AKV56" s="104"/>
      <c r="AKW56" s="104"/>
      <c r="AKX56" s="104"/>
      <c r="AKY56" s="104"/>
      <c r="AKZ56" s="104"/>
      <c r="ALA56" s="104"/>
      <c r="ALB56" s="104"/>
      <c r="ALC56" s="104"/>
      <c r="ALD56" s="104"/>
      <c r="ALE56" s="104"/>
      <c r="ALF56" s="104"/>
      <c r="ALG56" s="104"/>
      <c r="ALH56" s="104"/>
      <c r="ALI56" s="104"/>
      <c r="ALJ56" s="104"/>
      <c r="ALK56" s="104"/>
      <c r="ALL56" s="104"/>
      <c r="ALM56" s="104"/>
      <c r="ALN56" s="104"/>
      <c r="ALO56" s="104"/>
      <c r="ALP56" s="104"/>
      <c r="ALQ56" s="104"/>
      <c r="ALR56" s="104"/>
      <c r="ALS56" s="104"/>
      <c r="ALT56" s="104"/>
      <c r="ALU56" s="104"/>
      <c r="ALV56" s="104"/>
      <c r="ALW56" s="104"/>
      <c r="ALX56" s="104"/>
      <c r="ALY56" s="104"/>
      <c r="ALZ56" s="104"/>
      <c r="AMA56" s="104"/>
      <c r="AMB56" s="104"/>
      <c r="AMC56" s="104"/>
      <c r="AMD56" s="104"/>
      <c r="AME56" s="104"/>
      <c r="AMF56" s="104"/>
      <c r="AMG56" s="104"/>
      <c r="AMH56" s="104"/>
      <c r="AMI56" s="104"/>
      <c r="AMJ56" s="104"/>
    </row>
    <row r="57" spans="1:1024" ht="15" customHeight="1" x14ac:dyDescent="0.2">
      <c r="A57" s="203" t="s">
        <v>53</v>
      </c>
      <c r="B57" s="203"/>
      <c r="C57" s="203"/>
      <c r="D57" s="203"/>
      <c r="E57" s="119">
        <v>0</v>
      </c>
      <c r="F57" s="125">
        <v>0</v>
      </c>
      <c r="G57" s="197" t="s">
        <v>6</v>
      </c>
      <c r="H57" s="197"/>
      <c r="I57" s="197"/>
      <c r="J57" s="197"/>
      <c r="K57" s="124">
        <f>E61-SUM(K58:K60)</f>
        <v>1425000</v>
      </c>
      <c r="L57" s="124">
        <v>1395000</v>
      </c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  <c r="IT57" s="104"/>
      <c r="IU57" s="104"/>
      <c r="IV57" s="104"/>
      <c r="IW57" s="104"/>
      <c r="IX57" s="104"/>
      <c r="IY57" s="104"/>
      <c r="IZ57" s="104"/>
      <c r="JA57" s="104"/>
      <c r="JB57" s="104"/>
      <c r="JC57" s="104"/>
      <c r="JD57" s="104"/>
      <c r="JE57" s="104"/>
      <c r="JF57" s="104"/>
      <c r="JG57" s="104"/>
      <c r="JH57" s="104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4"/>
      <c r="JY57" s="104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4"/>
      <c r="LD57" s="104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4"/>
      <c r="MH57" s="104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4"/>
      <c r="NY57" s="104"/>
      <c r="NZ57" s="104"/>
      <c r="OA57" s="104"/>
      <c r="OB57" s="104"/>
      <c r="OC57" s="104"/>
      <c r="OD57" s="104"/>
      <c r="OE57" s="104"/>
      <c r="OF57" s="104"/>
      <c r="OG57" s="104"/>
      <c r="OH57" s="104"/>
      <c r="OI57" s="104"/>
      <c r="OJ57" s="104"/>
      <c r="OK57" s="104"/>
      <c r="OL57" s="104"/>
      <c r="OM57" s="104"/>
      <c r="ON57" s="104"/>
      <c r="OO57" s="104"/>
      <c r="OP57" s="104"/>
      <c r="OQ57" s="104"/>
      <c r="OR57" s="104"/>
      <c r="OS57" s="104"/>
      <c r="OT57" s="104"/>
      <c r="OU57" s="104"/>
      <c r="OV57" s="104"/>
      <c r="OW57" s="104"/>
      <c r="OX57" s="104"/>
      <c r="OY57" s="104"/>
      <c r="OZ57" s="104"/>
      <c r="PA57" s="104"/>
      <c r="PB57" s="104"/>
      <c r="PC57" s="104"/>
      <c r="PD57" s="104"/>
      <c r="PE57" s="104"/>
      <c r="PF57" s="104"/>
      <c r="PG57" s="104"/>
      <c r="PH57" s="104"/>
      <c r="PI57" s="104"/>
      <c r="PJ57" s="104"/>
      <c r="PK57" s="104"/>
      <c r="PL57" s="104"/>
      <c r="PM57" s="104"/>
      <c r="PN57" s="104"/>
      <c r="PO57" s="104"/>
      <c r="PP57" s="104"/>
      <c r="PQ57" s="104"/>
      <c r="PR57" s="104"/>
      <c r="PS57" s="104"/>
      <c r="PT57" s="104"/>
      <c r="PU57" s="104"/>
      <c r="PV57" s="104"/>
      <c r="PW57" s="104"/>
      <c r="PX57" s="104"/>
      <c r="PY57" s="104"/>
      <c r="PZ57" s="104"/>
      <c r="QA57" s="104"/>
      <c r="QB57" s="104"/>
      <c r="QC57" s="104"/>
      <c r="QD57" s="104"/>
      <c r="QE57" s="104"/>
      <c r="QF57" s="104"/>
      <c r="QG57" s="104"/>
      <c r="QH57" s="104"/>
      <c r="QI57" s="104"/>
      <c r="QJ57" s="104"/>
      <c r="QK57" s="104"/>
      <c r="QL57" s="104"/>
      <c r="QM57" s="104"/>
      <c r="QN57" s="104"/>
      <c r="QO57" s="104"/>
      <c r="QP57" s="104"/>
      <c r="QQ57" s="104"/>
      <c r="QR57" s="104"/>
      <c r="QS57" s="104"/>
      <c r="QT57" s="104"/>
      <c r="QU57" s="104"/>
      <c r="QV57" s="104"/>
      <c r="QW57" s="104"/>
      <c r="QX57" s="104"/>
      <c r="QY57" s="104"/>
      <c r="QZ57" s="104"/>
      <c r="RA57" s="104"/>
      <c r="RB57" s="104"/>
      <c r="RC57" s="104"/>
      <c r="RD57" s="104"/>
      <c r="RE57" s="104"/>
      <c r="RF57" s="104"/>
      <c r="RG57" s="104"/>
      <c r="RH57" s="104"/>
      <c r="RI57" s="104"/>
      <c r="RJ57" s="104"/>
      <c r="RK57" s="104"/>
      <c r="RL57" s="104"/>
      <c r="RM57" s="104"/>
      <c r="RN57" s="104"/>
      <c r="RO57" s="104"/>
      <c r="RP57" s="104"/>
      <c r="RQ57" s="104"/>
      <c r="RR57" s="104"/>
      <c r="RS57" s="104"/>
      <c r="RT57" s="104"/>
      <c r="RU57" s="104"/>
      <c r="RV57" s="104"/>
      <c r="RW57" s="104"/>
      <c r="RX57" s="104"/>
      <c r="RY57" s="104"/>
      <c r="RZ57" s="104"/>
      <c r="SA57" s="104"/>
      <c r="SB57" s="104"/>
      <c r="SC57" s="104"/>
      <c r="SD57" s="104"/>
      <c r="SE57" s="104"/>
      <c r="SF57" s="104"/>
      <c r="SG57" s="104"/>
      <c r="SH57" s="104"/>
      <c r="SI57" s="104"/>
      <c r="SJ57" s="104"/>
      <c r="SK57" s="104"/>
      <c r="SL57" s="104"/>
      <c r="SM57" s="104"/>
      <c r="SN57" s="104"/>
      <c r="SO57" s="104"/>
      <c r="SP57" s="104"/>
      <c r="SQ57" s="104"/>
      <c r="SR57" s="104"/>
      <c r="SS57" s="104"/>
      <c r="ST57" s="104"/>
      <c r="SU57" s="104"/>
      <c r="SV57" s="104"/>
      <c r="SW57" s="104"/>
      <c r="SX57" s="104"/>
      <c r="SY57" s="104"/>
      <c r="SZ57" s="104"/>
      <c r="TA57" s="104"/>
      <c r="TB57" s="104"/>
      <c r="TC57" s="104"/>
      <c r="TD57" s="104"/>
      <c r="TE57" s="104"/>
      <c r="TF57" s="104"/>
      <c r="TG57" s="104"/>
      <c r="TH57" s="104"/>
      <c r="TI57" s="104"/>
      <c r="TJ57" s="104"/>
      <c r="TK57" s="104"/>
      <c r="TL57" s="104"/>
      <c r="TM57" s="104"/>
      <c r="TN57" s="104"/>
      <c r="TO57" s="104"/>
      <c r="TP57" s="104"/>
      <c r="TQ57" s="104"/>
      <c r="TR57" s="104"/>
      <c r="TS57" s="104"/>
      <c r="TT57" s="104"/>
      <c r="TU57" s="104"/>
      <c r="TV57" s="104"/>
      <c r="TW57" s="104"/>
      <c r="TX57" s="104"/>
      <c r="TY57" s="104"/>
      <c r="TZ57" s="104"/>
      <c r="UA57" s="104"/>
      <c r="UB57" s="104"/>
      <c r="UC57" s="104"/>
      <c r="UD57" s="104"/>
      <c r="UE57" s="104"/>
      <c r="UF57" s="104"/>
      <c r="UG57" s="104"/>
      <c r="UH57" s="104"/>
      <c r="UI57" s="104"/>
      <c r="UJ57" s="104"/>
      <c r="UK57" s="104"/>
      <c r="UL57" s="104"/>
      <c r="UM57" s="104"/>
      <c r="UN57" s="104"/>
      <c r="UO57" s="104"/>
      <c r="UP57" s="104"/>
      <c r="UQ57" s="104"/>
      <c r="UR57" s="104"/>
      <c r="US57" s="104"/>
      <c r="UT57" s="104"/>
      <c r="UU57" s="104"/>
      <c r="UV57" s="104"/>
      <c r="UW57" s="104"/>
      <c r="UX57" s="104"/>
      <c r="UY57" s="104"/>
      <c r="UZ57" s="104"/>
      <c r="VA57" s="104"/>
      <c r="VB57" s="104"/>
      <c r="VC57" s="104"/>
      <c r="VD57" s="104"/>
      <c r="VE57" s="104"/>
      <c r="VF57" s="104"/>
      <c r="VG57" s="104"/>
      <c r="VH57" s="104"/>
      <c r="VI57" s="104"/>
      <c r="VJ57" s="104"/>
      <c r="VK57" s="104"/>
      <c r="VL57" s="104"/>
      <c r="VM57" s="104"/>
      <c r="VN57" s="104"/>
      <c r="VO57" s="104"/>
      <c r="VP57" s="104"/>
      <c r="VQ57" s="104"/>
      <c r="VR57" s="104"/>
      <c r="VS57" s="104"/>
      <c r="VT57" s="104"/>
      <c r="VU57" s="104"/>
      <c r="VV57" s="104"/>
      <c r="VW57" s="104"/>
      <c r="VX57" s="104"/>
      <c r="VY57" s="104"/>
      <c r="VZ57" s="104"/>
      <c r="WA57" s="104"/>
      <c r="WB57" s="104"/>
      <c r="WC57" s="104"/>
      <c r="WD57" s="104"/>
      <c r="WE57" s="104"/>
      <c r="WF57" s="104"/>
      <c r="WG57" s="104"/>
      <c r="WH57" s="104"/>
      <c r="WI57" s="104"/>
      <c r="WJ57" s="104"/>
      <c r="WK57" s="104"/>
      <c r="WL57" s="104"/>
      <c r="WM57" s="104"/>
      <c r="WN57" s="104"/>
      <c r="WO57" s="104"/>
      <c r="WP57" s="104"/>
      <c r="WQ57" s="104"/>
      <c r="WR57" s="104"/>
      <c r="WS57" s="104"/>
      <c r="WT57" s="104"/>
      <c r="WU57" s="104"/>
      <c r="WV57" s="104"/>
      <c r="WW57" s="104"/>
      <c r="WX57" s="104"/>
      <c r="WY57" s="104"/>
      <c r="WZ57" s="104"/>
      <c r="XA57" s="104"/>
      <c r="XB57" s="104"/>
      <c r="XC57" s="104"/>
      <c r="XD57" s="104"/>
      <c r="XE57" s="104"/>
      <c r="XF57" s="104"/>
      <c r="XG57" s="104"/>
      <c r="XH57" s="104"/>
      <c r="XI57" s="104"/>
      <c r="XJ57" s="104"/>
      <c r="XK57" s="104"/>
      <c r="XL57" s="104"/>
      <c r="XM57" s="104"/>
      <c r="XN57" s="104"/>
      <c r="XO57" s="104"/>
      <c r="XP57" s="104"/>
      <c r="XQ57" s="104"/>
      <c r="XR57" s="104"/>
      <c r="XS57" s="104"/>
      <c r="XT57" s="104"/>
      <c r="XU57" s="104"/>
      <c r="XV57" s="104"/>
      <c r="XW57" s="104"/>
      <c r="XX57" s="104"/>
      <c r="XY57" s="104"/>
      <c r="XZ57" s="104"/>
      <c r="YA57" s="104"/>
      <c r="YB57" s="104"/>
      <c r="YC57" s="104"/>
      <c r="YD57" s="104"/>
      <c r="YE57" s="104"/>
      <c r="YF57" s="104"/>
      <c r="YG57" s="104"/>
      <c r="YH57" s="104"/>
      <c r="YI57" s="104"/>
      <c r="YJ57" s="104"/>
      <c r="YK57" s="104"/>
      <c r="YL57" s="104"/>
      <c r="YM57" s="104"/>
      <c r="YN57" s="104"/>
      <c r="YO57" s="104"/>
      <c r="YP57" s="104"/>
      <c r="YQ57" s="104"/>
      <c r="YR57" s="104"/>
      <c r="YS57" s="104"/>
      <c r="YT57" s="104"/>
      <c r="YU57" s="104"/>
      <c r="YV57" s="104"/>
      <c r="YW57" s="104"/>
      <c r="YX57" s="104"/>
      <c r="YY57" s="104"/>
      <c r="YZ57" s="104"/>
      <c r="ZA57" s="104"/>
      <c r="ZB57" s="104"/>
      <c r="ZC57" s="104"/>
      <c r="ZD57" s="104"/>
      <c r="ZE57" s="104"/>
      <c r="ZF57" s="104"/>
      <c r="ZG57" s="104"/>
      <c r="ZH57" s="104"/>
      <c r="ZI57" s="104"/>
      <c r="ZJ57" s="104"/>
      <c r="ZK57" s="104"/>
      <c r="ZL57" s="104"/>
      <c r="ZM57" s="104"/>
      <c r="ZN57" s="104"/>
      <c r="ZO57" s="104"/>
      <c r="ZP57" s="104"/>
      <c r="ZQ57" s="104"/>
      <c r="ZR57" s="104"/>
      <c r="ZS57" s="104"/>
      <c r="ZT57" s="104"/>
      <c r="ZU57" s="104"/>
      <c r="ZV57" s="104"/>
      <c r="ZW57" s="104"/>
      <c r="ZX57" s="104"/>
      <c r="ZY57" s="104"/>
      <c r="ZZ57" s="104"/>
      <c r="AAA57" s="104"/>
      <c r="AAB57" s="104"/>
      <c r="AAC57" s="104"/>
      <c r="AAD57" s="104"/>
      <c r="AAE57" s="104"/>
      <c r="AAF57" s="104"/>
      <c r="AAG57" s="104"/>
      <c r="AAH57" s="104"/>
      <c r="AAI57" s="104"/>
      <c r="AAJ57" s="104"/>
      <c r="AAK57" s="104"/>
      <c r="AAL57" s="104"/>
      <c r="AAM57" s="104"/>
      <c r="AAN57" s="104"/>
      <c r="AAO57" s="104"/>
      <c r="AAP57" s="104"/>
      <c r="AAQ57" s="104"/>
      <c r="AAR57" s="104"/>
      <c r="AAS57" s="104"/>
      <c r="AAT57" s="104"/>
      <c r="AAU57" s="104"/>
      <c r="AAV57" s="104"/>
      <c r="AAW57" s="104"/>
      <c r="AAX57" s="104"/>
      <c r="AAY57" s="104"/>
      <c r="AAZ57" s="104"/>
      <c r="ABA57" s="104"/>
      <c r="ABB57" s="104"/>
      <c r="ABC57" s="104"/>
      <c r="ABD57" s="104"/>
      <c r="ABE57" s="104"/>
      <c r="ABF57" s="104"/>
      <c r="ABG57" s="104"/>
      <c r="ABH57" s="104"/>
      <c r="ABI57" s="104"/>
      <c r="ABJ57" s="104"/>
      <c r="ABK57" s="104"/>
      <c r="ABL57" s="104"/>
      <c r="ABM57" s="104"/>
      <c r="ABN57" s="104"/>
      <c r="ABO57" s="104"/>
      <c r="ABP57" s="104"/>
      <c r="ABQ57" s="104"/>
      <c r="ABR57" s="104"/>
      <c r="ABS57" s="104"/>
      <c r="ABT57" s="104"/>
      <c r="ABU57" s="104"/>
      <c r="ABV57" s="104"/>
      <c r="ABW57" s="104"/>
      <c r="ABX57" s="104"/>
      <c r="ABY57" s="104"/>
      <c r="ABZ57" s="104"/>
      <c r="ACA57" s="104"/>
      <c r="ACB57" s="104"/>
      <c r="ACC57" s="104"/>
      <c r="ACD57" s="104"/>
      <c r="ACE57" s="104"/>
      <c r="ACF57" s="104"/>
      <c r="ACG57" s="104"/>
      <c r="ACH57" s="104"/>
      <c r="ACI57" s="104"/>
      <c r="ACJ57" s="104"/>
      <c r="ACK57" s="104"/>
      <c r="ACL57" s="104"/>
      <c r="ACM57" s="104"/>
      <c r="ACN57" s="104"/>
      <c r="ACO57" s="104"/>
      <c r="ACP57" s="104"/>
      <c r="ACQ57" s="104"/>
      <c r="ACR57" s="104"/>
      <c r="ACS57" s="104"/>
      <c r="ACT57" s="104"/>
      <c r="ACU57" s="104"/>
      <c r="ACV57" s="104"/>
      <c r="ACW57" s="104"/>
      <c r="ACX57" s="104"/>
      <c r="ACY57" s="104"/>
      <c r="ACZ57" s="104"/>
      <c r="ADA57" s="104"/>
      <c r="ADB57" s="104"/>
      <c r="ADC57" s="104"/>
      <c r="ADD57" s="104"/>
      <c r="ADE57" s="104"/>
      <c r="ADF57" s="104"/>
      <c r="ADG57" s="104"/>
      <c r="ADH57" s="104"/>
      <c r="ADI57" s="104"/>
      <c r="ADJ57" s="104"/>
      <c r="ADK57" s="104"/>
      <c r="ADL57" s="104"/>
      <c r="ADM57" s="104"/>
      <c r="ADN57" s="104"/>
      <c r="ADO57" s="104"/>
      <c r="ADP57" s="104"/>
      <c r="ADQ57" s="104"/>
      <c r="ADR57" s="104"/>
      <c r="ADS57" s="104"/>
      <c r="ADT57" s="104"/>
      <c r="ADU57" s="104"/>
      <c r="ADV57" s="104"/>
      <c r="ADW57" s="104"/>
      <c r="ADX57" s="104"/>
      <c r="ADY57" s="104"/>
      <c r="ADZ57" s="104"/>
      <c r="AEA57" s="104"/>
      <c r="AEB57" s="104"/>
      <c r="AEC57" s="104"/>
      <c r="AED57" s="104"/>
      <c r="AEE57" s="104"/>
      <c r="AEF57" s="104"/>
      <c r="AEG57" s="104"/>
      <c r="AEH57" s="104"/>
      <c r="AEI57" s="104"/>
      <c r="AEJ57" s="104"/>
      <c r="AEK57" s="104"/>
      <c r="AEL57" s="104"/>
      <c r="AEM57" s="104"/>
      <c r="AEN57" s="104"/>
      <c r="AEO57" s="104"/>
      <c r="AEP57" s="104"/>
      <c r="AEQ57" s="104"/>
      <c r="AER57" s="104"/>
      <c r="AES57" s="104"/>
      <c r="AET57" s="104"/>
      <c r="AEU57" s="104"/>
      <c r="AEV57" s="104"/>
      <c r="AEW57" s="104"/>
      <c r="AEX57" s="104"/>
      <c r="AEY57" s="104"/>
      <c r="AEZ57" s="104"/>
      <c r="AFA57" s="104"/>
      <c r="AFB57" s="104"/>
      <c r="AFC57" s="104"/>
      <c r="AFD57" s="104"/>
      <c r="AFE57" s="104"/>
      <c r="AFF57" s="104"/>
      <c r="AFG57" s="104"/>
      <c r="AFH57" s="104"/>
      <c r="AFI57" s="104"/>
      <c r="AFJ57" s="104"/>
      <c r="AFK57" s="104"/>
      <c r="AFL57" s="104"/>
      <c r="AFM57" s="104"/>
      <c r="AFN57" s="104"/>
      <c r="AFO57" s="104"/>
      <c r="AFP57" s="104"/>
      <c r="AFQ57" s="104"/>
      <c r="AFR57" s="104"/>
      <c r="AFS57" s="104"/>
      <c r="AFT57" s="104"/>
      <c r="AFU57" s="104"/>
      <c r="AFV57" s="104"/>
      <c r="AFW57" s="104"/>
      <c r="AFX57" s="104"/>
      <c r="AFY57" s="104"/>
      <c r="AFZ57" s="104"/>
      <c r="AGA57" s="104"/>
      <c r="AGB57" s="104"/>
      <c r="AGC57" s="104"/>
      <c r="AGD57" s="104"/>
      <c r="AGE57" s="104"/>
      <c r="AGF57" s="104"/>
      <c r="AGG57" s="104"/>
      <c r="AGH57" s="104"/>
      <c r="AGI57" s="104"/>
      <c r="AGJ57" s="104"/>
      <c r="AGK57" s="104"/>
      <c r="AGL57" s="104"/>
      <c r="AGM57" s="104"/>
      <c r="AGN57" s="104"/>
      <c r="AGO57" s="104"/>
      <c r="AGP57" s="104"/>
      <c r="AGQ57" s="104"/>
      <c r="AGR57" s="104"/>
      <c r="AGS57" s="104"/>
      <c r="AGT57" s="104"/>
      <c r="AGU57" s="104"/>
      <c r="AGV57" s="104"/>
      <c r="AGW57" s="104"/>
      <c r="AGX57" s="104"/>
      <c r="AGY57" s="104"/>
      <c r="AGZ57" s="104"/>
      <c r="AHA57" s="104"/>
      <c r="AHB57" s="104"/>
      <c r="AHC57" s="104"/>
      <c r="AHD57" s="104"/>
      <c r="AHE57" s="104"/>
      <c r="AHF57" s="104"/>
      <c r="AHG57" s="104"/>
      <c r="AHH57" s="104"/>
      <c r="AHI57" s="104"/>
      <c r="AHJ57" s="104"/>
      <c r="AHK57" s="104"/>
      <c r="AHL57" s="104"/>
      <c r="AHM57" s="104"/>
      <c r="AHN57" s="104"/>
      <c r="AHO57" s="104"/>
      <c r="AHP57" s="104"/>
      <c r="AHQ57" s="104"/>
      <c r="AHR57" s="104"/>
      <c r="AHS57" s="104"/>
      <c r="AHT57" s="104"/>
      <c r="AHU57" s="104"/>
      <c r="AHV57" s="104"/>
      <c r="AHW57" s="104"/>
      <c r="AHX57" s="104"/>
      <c r="AHY57" s="104"/>
      <c r="AHZ57" s="104"/>
      <c r="AIA57" s="104"/>
      <c r="AIB57" s="104"/>
      <c r="AIC57" s="104"/>
      <c r="AID57" s="104"/>
      <c r="AIE57" s="104"/>
      <c r="AIF57" s="104"/>
      <c r="AIG57" s="104"/>
      <c r="AIH57" s="104"/>
      <c r="AII57" s="104"/>
      <c r="AIJ57" s="104"/>
      <c r="AIK57" s="104"/>
      <c r="AIL57" s="104"/>
      <c r="AIM57" s="104"/>
      <c r="AIN57" s="104"/>
      <c r="AIO57" s="104"/>
      <c r="AIP57" s="104"/>
      <c r="AIQ57" s="104"/>
      <c r="AIR57" s="104"/>
      <c r="AIS57" s="104"/>
      <c r="AIT57" s="104"/>
      <c r="AIU57" s="104"/>
      <c r="AIV57" s="104"/>
      <c r="AIW57" s="104"/>
      <c r="AIX57" s="104"/>
      <c r="AIY57" s="104"/>
      <c r="AIZ57" s="104"/>
      <c r="AJA57" s="104"/>
      <c r="AJB57" s="104"/>
      <c r="AJC57" s="104"/>
      <c r="AJD57" s="104"/>
      <c r="AJE57" s="104"/>
      <c r="AJF57" s="104"/>
      <c r="AJG57" s="104"/>
      <c r="AJH57" s="104"/>
      <c r="AJI57" s="104"/>
      <c r="AJJ57" s="104"/>
      <c r="AJK57" s="104"/>
      <c r="AJL57" s="104"/>
      <c r="AJM57" s="104"/>
      <c r="AJN57" s="104"/>
      <c r="AJO57" s="104"/>
      <c r="AJP57" s="104"/>
      <c r="AJQ57" s="104"/>
      <c r="AJR57" s="104"/>
      <c r="AJS57" s="104"/>
      <c r="AJT57" s="104"/>
      <c r="AJU57" s="104"/>
      <c r="AJV57" s="104"/>
      <c r="AJW57" s="104"/>
      <c r="AJX57" s="104"/>
      <c r="AJY57" s="104"/>
      <c r="AJZ57" s="104"/>
      <c r="AKA57" s="104"/>
      <c r="AKB57" s="104"/>
      <c r="AKC57" s="104"/>
      <c r="AKD57" s="104"/>
      <c r="AKE57" s="104"/>
      <c r="AKF57" s="104"/>
      <c r="AKG57" s="104"/>
      <c r="AKH57" s="104"/>
      <c r="AKI57" s="104"/>
      <c r="AKJ57" s="104"/>
      <c r="AKK57" s="104"/>
      <c r="AKL57" s="104"/>
      <c r="AKM57" s="104"/>
      <c r="AKN57" s="104"/>
      <c r="AKO57" s="104"/>
      <c r="AKP57" s="104"/>
      <c r="AKQ57" s="104"/>
      <c r="AKR57" s="104"/>
      <c r="AKS57" s="104"/>
      <c r="AKT57" s="104"/>
      <c r="AKU57" s="104"/>
      <c r="AKV57" s="104"/>
      <c r="AKW57" s="104"/>
      <c r="AKX57" s="104"/>
      <c r="AKY57" s="104"/>
      <c r="AKZ57" s="104"/>
      <c r="ALA57" s="104"/>
      <c r="ALB57" s="104"/>
      <c r="ALC57" s="104"/>
      <c r="ALD57" s="104"/>
      <c r="ALE57" s="104"/>
      <c r="ALF57" s="104"/>
      <c r="ALG57" s="104"/>
      <c r="ALH57" s="104"/>
      <c r="ALI57" s="104"/>
      <c r="ALJ57" s="104"/>
      <c r="ALK57" s="104"/>
      <c r="ALL57" s="104"/>
      <c r="ALM57" s="104"/>
      <c r="ALN57" s="104"/>
      <c r="ALO57" s="104"/>
      <c r="ALP57" s="104"/>
      <c r="ALQ57" s="104"/>
      <c r="ALR57" s="104"/>
      <c r="ALS57" s="104"/>
      <c r="ALT57" s="104"/>
      <c r="ALU57" s="104"/>
      <c r="ALV57" s="104"/>
      <c r="ALW57" s="104"/>
      <c r="ALX57" s="104"/>
      <c r="ALY57" s="104"/>
      <c r="ALZ57" s="104"/>
      <c r="AMA57" s="104"/>
      <c r="AMB57" s="104"/>
      <c r="AMC57" s="104"/>
      <c r="AMD57" s="104"/>
      <c r="AME57" s="104"/>
      <c r="AMF57" s="104"/>
      <c r="AMG57" s="104"/>
      <c r="AMH57" s="104"/>
      <c r="AMI57" s="104"/>
      <c r="AMJ57" s="104"/>
    </row>
    <row r="58" spans="1:1024" ht="15" customHeight="1" x14ac:dyDescent="0.2">
      <c r="A58" s="203" t="s">
        <v>54</v>
      </c>
      <c r="B58" s="203"/>
      <c r="C58" s="203"/>
      <c r="D58" s="203"/>
      <c r="E58" s="119">
        <v>1500000</v>
      </c>
      <c r="F58" s="125">
        <v>1200000</v>
      </c>
      <c r="G58" s="197" t="s">
        <v>18</v>
      </c>
      <c r="H58" s="197"/>
      <c r="I58" s="197"/>
      <c r="J58" s="197"/>
      <c r="K58" s="124">
        <f>'3-2 COMMISSION TCH'!C26</f>
        <v>75000</v>
      </c>
      <c r="L58" s="124">
        <v>105000</v>
      </c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  <c r="IW58" s="104"/>
      <c r="IX58" s="104"/>
      <c r="IY58" s="104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4"/>
      <c r="JY58" s="104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4"/>
      <c r="LD58" s="104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4"/>
      <c r="MH58" s="104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4"/>
      <c r="NY58" s="104"/>
      <c r="NZ58" s="104"/>
      <c r="OA58" s="104"/>
      <c r="OB58" s="104"/>
      <c r="OC58" s="104"/>
      <c r="OD58" s="104"/>
      <c r="OE58" s="104"/>
      <c r="OF58" s="104"/>
      <c r="OG58" s="104"/>
      <c r="OH58" s="104"/>
      <c r="OI58" s="104"/>
      <c r="OJ58" s="104"/>
      <c r="OK58" s="104"/>
      <c r="OL58" s="104"/>
      <c r="OM58" s="104"/>
      <c r="ON58" s="104"/>
      <c r="OO58" s="104"/>
      <c r="OP58" s="104"/>
      <c r="OQ58" s="104"/>
      <c r="OR58" s="104"/>
      <c r="OS58" s="104"/>
      <c r="OT58" s="104"/>
      <c r="OU58" s="104"/>
      <c r="OV58" s="104"/>
      <c r="OW58" s="104"/>
      <c r="OX58" s="104"/>
      <c r="OY58" s="104"/>
      <c r="OZ58" s="104"/>
      <c r="PA58" s="104"/>
      <c r="PB58" s="104"/>
      <c r="PC58" s="104"/>
      <c r="PD58" s="104"/>
      <c r="PE58" s="104"/>
      <c r="PF58" s="104"/>
      <c r="PG58" s="104"/>
      <c r="PH58" s="104"/>
      <c r="PI58" s="104"/>
      <c r="PJ58" s="104"/>
      <c r="PK58" s="104"/>
      <c r="PL58" s="104"/>
      <c r="PM58" s="104"/>
      <c r="PN58" s="104"/>
      <c r="PO58" s="104"/>
      <c r="PP58" s="104"/>
      <c r="PQ58" s="104"/>
      <c r="PR58" s="104"/>
      <c r="PS58" s="104"/>
      <c r="PT58" s="104"/>
      <c r="PU58" s="104"/>
      <c r="PV58" s="104"/>
      <c r="PW58" s="104"/>
      <c r="PX58" s="104"/>
      <c r="PY58" s="104"/>
      <c r="PZ58" s="104"/>
      <c r="QA58" s="104"/>
      <c r="QB58" s="104"/>
      <c r="QC58" s="104"/>
      <c r="QD58" s="104"/>
      <c r="QE58" s="104"/>
      <c r="QF58" s="104"/>
      <c r="QG58" s="104"/>
      <c r="QH58" s="104"/>
      <c r="QI58" s="104"/>
      <c r="QJ58" s="104"/>
      <c r="QK58" s="104"/>
      <c r="QL58" s="104"/>
      <c r="QM58" s="104"/>
      <c r="QN58" s="104"/>
      <c r="QO58" s="104"/>
      <c r="QP58" s="104"/>
      <c r="QQ58" s="104"/>
      <c r="QR58" s="104"/>
      <c r="QS58" s="104"/>
      <c r="QT58" s="104"/>
      <c r="QU58" s="104"/>
      <c r="QV58" s="104"/>
      <c r="QW58" s="104"/>
      <c r="QX58" s="104"/>
      <c r="QY58" s="104"/>
      <c r="QZ58" s="104"/>
      <c r="RA58" s="104"/>
      <c r="RB58" s="104"/>
      <c r="RC58" s="104"/>
      <c r="RD58" s="104"/>
      <c r="RE58" s="104"/>
      <c r="RF58" s="104"/>
      <c r="RG58" s="104"/>
      <c r="RH58" s="104"/>
      <c r="RI58" s="104"/>
      <c r="RJ58" s="104"/>
      <c r="RK58" s="104"/>
      <c r="RL58" s="104"/>
      <c r="RM58" s="104"/>
      <c r="RN58" s="104"/>
      <c r="RO58" s="104"/>
      <c r="RP58" s="104"/>
      <c r="RQ58" s="104"/>
      <c r="RR58" s="104"/>
      <c r="RS58" s="104"/>
      <c r="RT58" s="104"/>
      <c r="RU58" s="104"/>
      <c r="RV58" s="104"/>
      <c r="RW58" s="104"/>
      <c r="RX58" s="104"/>
      <c r="RY58" s="104"/>
      <c r="RZ58" s="104"/>
      <c r="SA58" s="104"/>
      <c r="SB58" s="104"/>
      <c r="SC58" s="104"/>
      <c r="SD58" s="104"/>
      <c r="SE58" s="104"/>
      <c r="SF58" s="104"/>
      <c r="SG58" s="104"/>
      <c r="SH58" s="104"/>
      <c r="SI58" s="104"/>
      <c r="SJ58" s="104"/>
      <c r="SK58" s="104"/>
      <c r="SL58" s="104"/>
      <c r="SM58" s="104"/>
      <c r="SN58" s="104"/>
      <c r="SO58" s="104"/>
      <c r="SP58" s="104"/>
      <c r="SQ58" s="104"/>
      <c r="SR58" s="104"/>
      <c r="SS58" s="104"/>
      <c r="ST58" s="104"/>
      <c r="SU58" s="104"/>
      <c r="SV58" s="104"/>
      <c r="SW58" s="104"/>
      <c r="SX58" s="104"/>
      <c r="SY58" s="104"/>
      <c r="SZ58" s="104"/>
      <c r="TA58" s="104"/>
      <c r="TB58" s="104"/>
      <c r="TC58" s="104"/>
      <c r="TD58" s="104"/>
      <c r="TE58" s="104"/>
      <c r="TF58" s="104"/>
      <c r="TG58" s="104"/>
      <c r="TH58" s="104"/>
      <c r="TI58" s="104"/>
      <c r="TJ58" s="104"/>
      <c r="TK58" s="104"/>
      <c r="TL58" s="104"/>
      <c r="TM58" s="104"/>
      <c r="TN58" s="104"/>
      <c r="TO58" s="104"/>
      <c r="TP58" s="104"/>
      <c r="TQ58" s="104"/>
      <c r="TR58" s="104"/>
      <c r="TS58" s="104"/>
      <c r="TT58" s="104"/>
      <c r="TU58" s="104"/>
      <c r="TV58" s="104"/>
      <c r="TW58" s="104"/>
      <c r="TX58" s="104"/>
      <c r="TY58" s="104"/>
      <c r="TZ58" s="104"/>
      <c r="UA58" s="104"/>
      <c r="UB58" s="104"/>
      <c r="UC58" s="104"/>
      <c r="UD58" s="104"/>
      <c r="UE58" s="104"/>
      <c r="UF58" s="104"/>
      <c r="UG58" s="104"/>
      <c r="UH58" s="104"/>
      <c r="UI58" s="104"/>
      <c r="UJ58" s="104"/>
      <c r="UK58" s="104"/>
      <c r="UL58" s="104"/>
      <c r="UM58" s="104"/>
      <c r="UN58" s="104"/>
      <c r="UO58" s="104"/>
      <c r="UP58" s="104"/>
      <c r="UQ58" s="104"/>
      <c r="UR58" s="104"/>
      <c r="US58" s="104"/>
      <c r="UT58" s="104"/>
      <c r="UU58" s="104"/>
      <c r="UV58" s="104"/>
      <c r="UW58" s="104"/>
      <c r="UX58" s="104"/>
      <c r="UY58" s="104"/>
      <c r="UZ58" s="104"/>
      <c r="VA58" s="104"/>
      <c r="VB58" s="104"/>
      <c r="VC58" s="104"/>
      <c r="VD58" s="104"/>
      <c r="VE58" s="104"/>
      <c r="VF58" s="104"/>
      <c r="VG58" s="104"/>
      <c r="VH58" s="104"/>
      <c r="VI58" s="104"/>
      <c r="VJ58" s="104"/>
      <c r="VK58" s="104"/>
      <c r="VL58" s="104"/>
      <c r="VM58" s="104"/>
      <c r="VN58" s="104"/>
      <c r="VO58" s="104"/>
      <c r="VP58" s="104"/>
      <c r="VQ58" s="104"/>
      <c r="VR58" s="104"/>
      <c r="VS58" s="104"/>
      <c r="VT58" s="104"/>
      <c r="VU58" s="104"/>
      <c r="VV58" s="104"/>
      <c r="VW58" s="104"/>
      <c r="VX58" s="104"/>
      <c r="VY58" s="104"/>
      <c r="VZ58" s="104"/>
      <c r="WA58" s="104"/>
      <c r="WB58" s="104"/>
      <c r="WC58" s="104"/>
      <c r="WD58" s="104"/>
      <c r="WE58" s="104"/>
      <c r="WF58" s="104"/>
      <c r="WG58" s="104"/>
      <c r="WH58" s="104"/>
      <c r="WI58" s="104"/>
      <c r="WJ58" s="104"/>
      <c r="WK58" s="104"/>
      <c r="WL58" s="104"/>
      <c r="WM58" s="104"/>
      <c r="WN58" s="104"/>
      <c r="WO58" s="104"/>
      <c r="WP58" s="104"/>
      <c r="WQ58" s="104"/>
      <c r="WR58" s="104"/>
      <c r="WS58" s="104"/>
      <c r="WT58" s="104"/>
      <c r="WU58" s="104"/>
      <c r="WV58" s="104"/>
      <c r="WW58" s="104"/>
      <c r="WX58" s="104"/>
      <c r="WY58" s="104"/>
      <c r="WZ58" s="104"/>
      <c r="XA58" s="104"/>
      <c r="XB58" s="104"/>
      <c r="XC58" s="104"/>
      <c r="XD58" s="104"/>
      <c r="XE58" s="104"/>
      <c r="XF58" s="104"/>
      <c r="XG58" s="104"/>
      <c r="XH58" s="104"/>
      <c r="XI58" s="104"/>
      <c r="XJ58" s="104"/>
      <c r="XK58" s="104"/>
      <c r="XL58" s="104"/>
      <c r="XM58" s="104"/>
      <c r="XN58" s="104"/>
      <c r="XO58" s="104"/>
      <c r="XP58" s="104"/>
      <c r="XQ58" s="104"/>
      <c r="XR58" s="104"/>
      <c r="XS58" s="104"/>
      <c r="XT58" s="104"/>
      <c r="XU58" s="104"/>
      <c r="XV58" s="104"/>
      <c r="XW58" s="104"/>
      <c r="XX58" s="104"/>
      <c r="XY58" s="104"/>
      <c r="XZ58" s="104"/>
      <c r="YA58" s="104"/>
      <c r="YB58" s="104"/>
      <c r="YC58" s="104"/>
      <c r="YD58" s="104"/>
      <c r="YE58" s="104"/>
      <c r="YF58" s="104"/>
      <c r="YG58" s="104"/>
      <c r="YH58" s="104"/>
      <c r="YI58" s="104"/>
      <c r="YJ58" s="104"/>
      <c r="YK58" s="104"/>
      <c r="YL58" s="104"/>
      <c r="YM58" s="104"/>
      <c r="YN58" s="104"/>
      <c r="YO58" s="104"/>
      <c r="YP58" s="104"/>
      <c r="YQ58" s="104"/>
      <c r="YR58" s="104"/>
      <c r="YS58" s="104"/>
      <c r="YT58" s="104"/>
      <c r="YU58" s="104"/>
      <c r="YV58" s="104"/>
      <c r="YW58" s="104"/>
      <c r="YX58" s="104"/>
      <c r="YY58" s="104"/>
      <c r="YZ58" s="104"/>
      <c r="ZA58" s="104"/>
      <c r="ZB58" s="104"/>
      <c r="ZC58" s="104"/>
      <c r="ZD58" s="104"/>
      <c r="ZE58" s="104"/>
      <c r="ZF58" s="104"/>
      <c r="ZG58" s="104"/>
      <c r="ZH58" s="104"/>
      <c r="ZI58" s="104"/>
      <c r="ZJ58" s="104"/>
      <c r="ZK58" s="104"/>
      <c r="ZL58" s="104"/>
      <c r="ZM58" s="104"/>
      <c r="ZN58" s="104"/>
      <c r="ZO58" s="104"/>
      <c r="ZP58" s="104"/>
      <c r="ZQ58" s="104"/>
      <c r="ZR58" s="104"/>
      <c r="ZS58" s="104"/>
      <c r="ZT58" s="104"/>
      <c r="ZU58" s="104"/>
      <c r="ZV58" s="104"/>
      <c r="ZW58" s="104"/>
      <c r="ZX58" s="104"/>
      <c r="ZY58" s="104"/>
      <c r="ZZ58" s="104"/>
      <c r="AAA58" s="104"/>
      <c r="AAB58" s="104"/>
      <c r="AAC58" s="104"/>
      <c r="AAD58" s="104"/>
      <c r="AAE58" s="104"/>
      <c r="AAF58" s="104"/>
      <c r="AAG58" s="104"/>
      <c r="AAH58" s="104"/>
      <c r="AAI58" s="104"/>
      <c r="AAJ58" s="104"/>
      <c r="AAK58" s="104"/>
      <c r="AAL58" s="104"/>
      <c r="AAM58" s="104"/>
      <c r="AAN58" s="104"/>
      <c r="AAO58" s="104"/>
      <c r="AAP58" s="104"/>
      <c r="AAQ58" s="104"/>
      <c r="AAR58" s="104"/>
      <c r="AAS58" s="104"/>
      <c r="AAT58" s="104"/>
      <c r="AAU58" s="104"/>
      <c r="AAV58" s="104"/>
      <c r="AAW58" s="104"/>
      <c r="AAX58" s="104"/>
      <c r="AAY58" s="104"/>
      <c r="AAZ58" s="104"/>
      <c r="ABA58" s="104"/>
      <c r="ABB58" s="104"/>
      <c r="ABC58" s="104"/>
      <c r="ABD58" s="104"/>
      <c r="ABE58" s="104"/>
      <c r="ABF58" s="104"/>
      <c r="ABG58" s="104"/>
      <c r="ABH58" s="104"/>
      <c r="ABI58" s="104"/>
      <c r="ABJ58" s="104"/>
      <c r="ABK58" s="104"/>
      <c r="ABL58" s="104"/>
      <c r="ABM58" s="104"/>
      <c r="ABN58" s="104"/>
      <c r="ABO58" s="104"/>
      <c r="ABP58" s="104"/>
      <c r="ABQ58" s="104"/>
      <c r="ABR58" s="104"/>
      <c r="ABS58" s="104"/>
      <c r="ABT58" s="104"/>
      <c r="ABU58" s="104"/>
      <c r="ABV58" s="104"/>
      <c r="ABW58" s="104"/>
      <c r="ABX58" s="104"/>
      <c r="ABY58" s="104"/>
      <c r="ABZ58" s="104"/>
      <c r="ACA58" s="104"/>
      <c r="ACB58" s="104"/>
      <c r="ACC58" s="104"/>
      <c r="ACD58" s="104"/>
      <c r="ACE58" s="104"/>
      <c r="ACF58" s="104"/>
      <c r="ACG58" s="104"/>
      <c r="ACH58" s="104"/>
      <c r="ACI58" s="104"/>
      <c r="ACJ58" s="104"/>
      <c r="ACK58" s="104"/>
      <c r="ACL58" s="104"/>
      <c r="ACM58" s="104"/>
      <c r="ACN58" s="104"/>
      <c r="ACO58" s="104"/>
      <c r="ACP58" s="104"/>
      <c r="ACQ58" s="104"/>
      <c r="ACR58" s="104"/>
      <c r="ACS58" s="104"/>
      <c r="ACT58" s="104"/>
      <c r="ACU58" s="104"/>
      <c r="ACV58" s="104"/>
      <c r="ACW58" s="104"/>
      <c r="ACX58" s="104"/>
      <c r="ACY58" s="104"/>
      <c r="ACZ58" s="104"/>
      <c r="ADA58" s="104"/>
      <c r="ADB58" s="104"/>
      <c r="ADC58" s="104"/>
      <c r="ADD58" s="104"/>
      <c r="ADE58" s="104"/>
      <c r="ADF58" s="104"/>
      <c r="ADG58" s="104"/>
      <c r="ADH58" s="104"/>
      <c r="ADI58" s="104"/>
      <c r="ADJ58" s="104"/>
      <c r="ADK58" s="104"/>
      <c r="ADL58" s="104"/>
      <c r="ADM58" s="104"/>
      <c r="ADN58" s="104"/>
      <c r="ADO58" s="104"/>
      <c r="ADP58" s="104"/>
      <c r="ADQ58" s="104"/>
      <c r="ADR58" s="104"/>
      <c r="ADS58" s="104"/>
      <c r="ADT58" s="104"/>
      <c r="ADU58" s="104"/>
      <c r="ADV58" s="104"/>
      <c r="ADW58" s="104"/>
      <c r="ADX58" s="104"/>
      <c r="ADY58" s="104"/>
      <c r="ADZ58" s="104"/>
      <c r="AEA58" s="104"/>
      <c r="AEB58" s="104"/>
      <c r="AEC58" s="104"/>
      <c r="AED58" s="104"/>
      <c r="AEE58" s="104"/>
      <c r="AEF58" s="104"/>
      <c r="AEG58" s="104"/>
      <c r="AEH58" s="104"/>
      <c r="AEI58" s="104"/>
      <c r="AEJ58" s="104"/>
      <c r="AEK58" s="104"/>
      <c r="AEL58" s="104"/>
      <c r="AEM58" s="104"/>
      <c r="AEN58" s="104"/>
      <c r="AEO58" s="104"/>
      <c r="AEP58" s="104"/>
      <c r="AEQ58" s="104"/>
      <c r="AER58" s="104"/>
      <c r="AES58" s="104"/>
      <c r="AET58" s="104"/>
      <c r="AEU58" s="104"/>
      <c r="AEV58" s="104"/>
      <c r="AEW58" s="104"/>
      <c r="AEX58" s="104"/>
      <c r="AEY58" s="104"/>
      <c r="AEZ58" s="104"/>
      <c r="AFA58" s="104"/>
      <c r="AFB58" s="104"/>
      <c r="AFC58" s="104"/>
      <c r="AFD58" s="104"/>
      <c r="AFE58" s="104"/>
      <c r="AFF58" s="104"/>
      <c r="AFG58" s="104"/>
      <c r="AFH58" s="104"/>
      <c r="AFI58" s="104"/>
      <c r="AFJ58" s="104"/>
      <c r="AFK58" s="104"/>
      <c r="AFL58" s="104"/>
      <c r="AFM58" s="104"/>
      <c r="AFN58" s="104"/>
      <c r="AFO58" s="104"/>
      <c r="AFP58" s="104"/>
      <c r="AFQ58" s="104"/>
      <c r="AFR58" s="104"/>
      <c r="AFS58" s="104"/>
      <c r="AFT58" s="104"/>
      <c r="AFU58" s="104"/>
      <c r="AFV58" s="104"/>
      <c r="AFW58" s="104"/>
      <c r="AFX58" s="104"/>
      <c r="AFY58" s="104"/>
      <c r="AFZ58" s="104"/>
      <c r="AGA58" s="104"/>
      <c r="AGB58" s="104"/>
      <c r="AGC58" s="104"/>
      <c r="AGD58" s="104"/>
      <c r="AGE58" s="104"/>
      <c r="AGF58" s="104"/>
      <c r="AGG58" s="104"/>
      <c r="AGH58" s="104"/>
      <c r="AGI58" s="104"/>
      <c r="AGJ58" s="104"/>
      <c r="AGK58" s="104"/>
      <c r="AGL58" s="104"/>
      <c r="AGM58" s="104"/>
      <c r="AGN58" s="104"/>
      <c r="AGO58" s="104"/>
      <c r="AGP58" s="104"/>
      <c r="AGQ58" s="104"/>
      <c r="AGR58" s="104"/>
      <c r="AGS58" s="104"/>
      <c r="AGT58" s="104"/>
      <c r="AGU58" s="104"/>
      <c r="AGV58" s="104"/>
      <c r="AGW58" s="104"/>
      <c r="AGX58" s="104"/>
      <c r="AGY58" s="104"/>
      <c r="AGZ58" s="104"/>
      <c r="AHA58" s="104"/>
      <c r="AHB58" s="104"/>
      <c r="AHC58" s="104"/>
      <c r="AHD58" s="104"/>
      <c r="AHE58" s="104"/>
      <c r="AHF58" s="104"/>
      <c r="AHG58" s="104"/>
      <c r="AHH58" s="104"/>
      <c r="AHI58" s="104"/>
      <c r="AHJ58" s="104"/>
      <c r="AHK58" s="104"/>
      <c r="AHL58" s="104"/>
      <c r="AHM58" s="104"/>
      <c r="AHN58" s="104"/>
      <c r="AHO58" s="104"/>
      <c r="AHP58" s="104"/>
      <c r="AHQ58" s="104"/>
      <c r="AHR58" s="104"/>
      <c r="AHS58" s="104"/>
      <c r="AHT58" s="104"/>
      <c r="AHU58" s="104"/>
      <c r="AHV58" s="104"/>
      <c r="AHW58" s="104"/>
      <c r="AHX58" s="104"/>
      <c r="AHY58" s="104"/>
      <c r="AHZ58" s="104"/>
      <c r="AIA58" s="104"/>
      <c r="AIB58" s="104"/>
      <c r="AIC58" s="104"/>
      <c r="AID58" s="104"/>
      <c r="AIE58" s="104"/>
      <c r="AIF58" s="104"/>
      <c r="AIG58" s="104"/>
      <c r="AIH58" s="104"/>
      <c r="AII58" s="104"/>
      <c r="AIJ58" s="104"/>
      <c r="AIK58" s="104"/>
      <c r="AIL58" s="104"/>
      <c r="AIM58" s="104"/>
      <c r="AIN58" s="104"/>
      <c r="AIO58" s="104"/>
      <c r="AIP58" s="104"/>
      <c r="AIQ58" s="104"/>
      <c r="AIR58" s="104"/>
      <c r="AIS58" s="104"/>
      <c r="AIT58" s="104"/>
      <c r="AIU58" s="104"/>
      <c r="AIV58" s="104"/>
      <c r="AIW58" s="104"/>
      <c r="AIX58" s="104"/>
      <c r="AIY58" s="104"/>
      <c r="AIZ58" s="104"/>
      <c r="AJA58" s="104"/>
      <c r="AJB58" s="104"/>
      <c r="AJC58" s="104"/>
      <c r="AJD58" s="104"/>
      <c r="AJE58" s="104"/>
      <c r="AJF58" s="104"/>
      <c r="AJG58" s="104"/>
      <c r="AJH58" s="104"/>
      <c r="AJI58" s="104"/>
      <c r="AJJ58" s="104"/>
      <c r="AJK58" s="104"/>
      <c r="AJL58" s="104"/>
      <c r="AJM58" s="104"/>
      <c r="AJN58" s="104"/>
      <c r="AJO58" s="104"/>
      <c r="AJP58" s="104"/>
      <c r="AJQ58" s="104"/>
      <c r="AJR58" s="104"/>
      <c r="AJS58" s="104"/>
      <c r="AJT58" s="104"/>
      <c r="AJU58" s="104"/>
      <c r="AJV58" s="104"/>
      <c r="AJW58" s="104"/>
      <c r="AJX58" s="104"/>
      <c r="AJY58" s="104"/>
      <c r="AJZ58" s="104"/>
      <c r="AKA58" s="104"/>
      <c r="AKB58" s="104"/>
      <c r="AKC58" s="104"/>
      <c r="AKD58" s="104"/>
      <c r="AKE58" s="104"/>
      <c r="AKF58" s="104"/>
      <c r="AKG58" s="104"/>
      <c r="AKH58" s="104"/>
      <c r="AKI58" s="104"/>
      <c r="AKJ58" s="104"/>
      <c r="AKK58" s="104"/>
      <c r="AKL58" s="104"/>
      <c r="AKM58" s="104"/>
      <c r="AKN58" s="104"/>
      <c r="AKO58" s="104"/>
      <c r="AKP58" s="104"/>
      <c r="AKQ58" s="104"/>
      <c r="AKR58" s="104"/>
      <c r="AKS58" s="104"/>
      <c r="AKT58" s="104"/>
      <c r="AKU58" s="104"/>
      <c r="AKV58" s="104"/>
      <c r="AKW58" s="104"/>
      <c r="AKX58" s="104"/>
      <c r="AKY58" s="104"/>
      <c r="AKZ58" s="104"/>
      <c r="ALA58" s="104"/>
      <c r="ALB58" s="104"/>
      <c r="ALC58" s="104"/>
      <c r="ALD58" s="104"/>
      <c r="ALE58" s="104"/>
      <c r="ALF58" s="104"/>
      <c r="ALG58" s="104"/>
      <c r="ALH58" s="104"/>
      <c r="ALI58" s="104"/>
      <c r="ALJ58" s="104"/>
      <c r="ALK58" s="104"/>
      <c r="ALL58" s="104"/>
      <c r="ALM58" s="104"/>
      <c r="ALN58" s="104"/>
      <c r="ALO58" s="104"/>
      <c r="ALP58" s="104"/>
      <c r="ALQ58" s="104"/>
      <c r="ALR58" s="104"/>
      <c r="ALS58" s="104"/>
      <c r="ALT58" s="104"/>
      <c r="ALU58" s="104"/>
      <c r="ALV58" s="104"/>
      <c r="ALW58" s="104"/>
      <c r="ALX58" s="104"/>
      <c r="ALY58" s="104"/>
      <c r="ALZ58" s="104"/>
      <c r="AMA58" s="104"/>
      <c r="AMB58" s="104"/>
      <c r="AMC58" s="104"/>
      <c r="AMD58" s="104"/>
      <c r="AME58" s="104"/>
      <c r="AMF58" s="104"/>
      <c r="AMG58" s="104"/>
      <c r="AMH58" s="104"/>
      <c r="AMI58" s="104"/>
      <c r="AMJ58" s="104"/>
    </row>
    <row r="59" spans="1:1024" ht="15" customHeight="1" x14ac:dyDescent="0.2">
      <c r="A59" s="210" t="s">
        <v>55</v>
      </c>
      <c r="B59" s="210"/>
      <c r="C59" s="210"/>
      <c r="D59" s="210"/>
      <c r="E59" s="119">
        <v>0</v>
      </c>
      <c r="F59" s="125">
        <v>300000</v>
      </c>
      <c r="G59" s="138"/>
      <c r="H59" s="148"/>
      <c r="I59" s="148"/>
      <c r="J59" s="154"/>
      <c r="K59" s="155"/>
      <c r="L59" s="12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  <c r="IW59" s="104"/>
      <c r="IX59" s="104"/>
      <c r="IY59" s="104"/>
      <c r="IZ59" s="104"/>
      <c r="JA59" s="104"/>
      <c r="JB59" s="104"/>
      <c r="JC59" s="104"/>
      <c r="JD59" s="104"/>
      <c r="JE59" s="104"/>
      <c r="JF59" s="104"/>
      <c r="JG59" s="104"/>
      <c r="JH59" s="104"/>
      <c r="JI59" s="104"/>
      <c r="JJ59" s="104"/>
      <c r="JK59" s="104"/>
      <c r="JL59" s="104"/>
      <c r="JM59" s="104"/>
      <c r="JN59" s="104"/>
      <c r="JO59" s="104"/>
      <c r="JP59" s="104"/>
      <c r="JQ59" s="104"/>
      <c r="JR59" s="104"/>
      <c r="JS59" s="104"/>
      <c r="JT59" s="104"/>
      <c r="JU59" s="104"/>
      <c r="JV59" s="104"/>
      <c r="JW59" s="104"/>
      <c r="JX59" s="104"/>
      <c r="JY59" s="104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4"/>
      <c r="LD59" s="104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4"/>
      <c r="MH59" s="104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4"/>
      <c r="NY59" s="104"/>
      <c r="NZ59" s="104"/>
      <c r="OA59" s="104"/>
      <c r="OB59" s="104"/>
      <c r="OC59" s="104"/>
      <c r="OD59" s="104"/>
      <c r="OE59" s="104"/>
      <c r="OF59" s="104"/>
      <c r="OG59" s="104"/>
      <c r="OH59" s="104"/>
      <c r="OI59" s="104"/>
      <c r="OJ59" s="104"/>
      <c r="OK59" s="104"/>
      <c r="OL59" s="104"/>
      <c r="OM59" s="104"/>
      <c r="ON59" s="104"/>
      <c r="OO59" s="104"/>
      <c r="OP59" s="104"/>
      <c r="OQ59" s="104"/>
      <c r="OR59" s="104"/>
      <c r="OS59" s="104"/>
      <c r="OT59" s="104"/>
      <c r="OU59" s="104"/>
      <c r="OV59" s="104"/>
      <c r="OW59" s="104"/>
      <c r="OX59" s="104"/>
      <c r="OY59" s="104"/>
      <c r="OZ59" s="104"/>
      <c r="PA59" s="104"/>
      <c r="PB59" s="104"/>
      <c r="PC59" s="104"/>
      <c r="PD59" s="104"/>
      <c r="PE59" s="104"/>
      <c r="PF59" s="104"/>
      <c r="PG59" s="104"/>
      <c r="PH59" s="104"/>
      <c r="PI59" s="104"/>
      <c r="PJ59" s="104"/>
      <c r="PK59" s="104"/>
      <c r="PL59" s="104"/>
      <c r="PM59" s="104"/>
      <c r="PN59" s="104"/>
      <c r="PO59" s="104"/>
      <c r="PP59" s="104"/>
      <c r="PQ59" s="104"/>
      <c r="PR59" s="104"/>
      <c r="PS59" s="104"/>
      <c r="PT59" s="104"/>
      <c r="PU59" s="104"/>
      <c r="PV59" s="104"/>
      <c r="PW59" s="104"/>
      <c r="PX59" s="104"/>
      <c r="PY59" s="104"/>
      <c r="PZ59" s="104"/>
      <c r="QA59" s="104"/>
      <c r="QB59" s="104"/>
      <c r="QC59" s="104"/>
      <c r="QD59" s="104"/>
      <c r="QE59" s="104"/>
      <c r="QF59" s="104"/>
      <c r="QG59" s="104"/>
      <c r="QH59" s="104"/>
      <c r="QI59" s="104"/>
      <c r="QJ59" s="104"/>
      <c r="QK59" s="104"/>
      <c r="QL59" s="104"/>
      <c r="QM59" s="104"/>
      <c r="QN59" s="104"/>
      <c r="QO59" s="104"/>
      <c r="QP59" s="104"/>
      <c r="QQ59" s="104"/>
      <c r="QR59" s="104"/>
      <c r="QS59" s="104"/>
      <c r="QT59" s="104"/>
      <c r="QU59" s="104"/>
      <c r="QV59" s="104"/>
      <c r="QW59" s="104"/>
      <c r="QX59" s="104"/>
      <c r="QY59" s="104"/>
      <c r="QZ59" s="104"/>
      <c r="RA59" s="104"/>
      <c r="RB59" s="104"/>
      <c r="RC59" s="104"/>
      <c r="RD59" s="104"/>
      <c r="RE59" s="104"/>
      <c r="RF59" s="104"/>
      <c r="RG59" s="104"/>
      <c r="RH59" s="104"/>
      <c r="RI59" s="104"/>
      <c r="RJ59" s="104"/>
      <c r="RK59" s="104"/>
      <c r="RL59" s="104"/>
      <c r="RM59" s="104"/>
      <c r="RN59" s="104"/>
      <c r="RO59" s="104"/>
      <c r="RP59" s="104"/>
      <c r="RQ59" s="104"/>
      <c r="RR59" s="104"/>
      <c r="RS59" s="104"/>
      <c r="RT59" s="104"/>
      <c r="RU59" s="104"/>
      <c r="RV59" s="104"/>
      <c r="RW59" s="104"/>
      <c r="RX59" s="104"/>
      <c r="RY59" s="104"/>
      <c r="RZ59" s="104"/>
      <c r="SA59" s="104"/>
      <c r="SB59" s="104"/>
      <c r="SC59" s="104"/>
      <c r="SD59" s="104"/>
      <c r="SE59" s="104"/>
      <c r="SF59" s="104"/>
      <c r="SG59" s="104"/>
      <c r="SH59" s="104"/>
      <c r="SI59" s="104"/>
      <c r="SJ59" s="104"/>
      <c r="SK59" s="104"/>
      <c r="SL59" s="104"/>
      <c r="SM59" s="104"/>
      <c r="SN59" s="104"/>
      <c r="SO59" s="104"/>
      <c r="SP59" s="104"/>
      <c r="SQ59" s="104"/>
      <c r="SR59" s="104"/>
      <c r="SS59" s="104"/>
      <c r="ST59" s="104"/>
      <c r="SU59" s="104"/>
      <c r="SV59" s="104"/>
      <c r="SW59" s="104"/>
      <c r="SX59" s="104"/>
      <c r="SY59" s="104"/>
      <c r="SZ59" s="104"/>
      <c r="TA59" s="104"/>
      <c r="TB59" s="104"/>
      <c r="TC59" s="104"/>
      <c r="TD59" s="104"/>
      <c r="TE59" s="104"/>
      <c r="TF59" s="104"/>
      <c r="TG59" s="104"/>
      <c r="TH59" s="104"/>
      <c r="TI59" s="104"/>
      <c r="TJ59" s="104"/>
      <c r="TK59" s="104"/>
      <c r="TL59" s="104"/>
      <c r="TM59" s="104"/>
      <c r="TN59" s="104"/>
      <c r="TO59" s="104"/>
      <c r="TP59" s="104"/>
      <c r="TQ59" s="104"/>
      <c r="TR59" s="104"/>
      <c r="TS59" s="104"/>
      <c r="TT59" s="104"/>
      <c r="TU59" s="104"/>
      <c r="TV59" s="104"/>
      <c r="TW59" s="104"/>
      <c r="TX59" s="104"/>
      <c r="TY59" s="104"/>
      <c r="TZ59" s="104"/>
      <c r="UA59" s="104"/>
      <c r="UB59" s="104"/>
      <c r="UC59" s="104"/>
      <c r="UD59" s="104"/>
      <c r="UE59" s="104"/>
      <c r="UF59" s="104"/>
      <c r="UG59" s="104"/>
      <c r="UH59" s="104"/>
      <c r="UI59" s="104"/>
      <c r="UJ59" s="104"/>
      <c r="UK59" s="104"/>
      <c r="UL59" s="104"/>
      <c r="UM59" s="104"/>
      <c r="UN59" s="104"/>
      <c r="UO59" s="104"/>
      <c r="UP59" s="104"/>
      <c r="UQ59" s="104"/>
      <c r="UR59" s="104"/>
      <c r="US59" s="104"/>
      <c r="UT59" s="104"/>
      <c r="UU59" s="104"/>
      <c r="UV59" s="104"/>
      <c r="UW59" s="104"/>
      <c r="UX59" s="104"/>
      <c r="UY59" s="104"/>
      <c r="UZ59" s="104"/>
      <c r="VA59" s="104"/>
      <c r="VB59" s="104"/>
      <c r="VC59" s="104"/>
      <c r="VD59" s="104"/>
      <c r="VE59" s="104"/>
      <c r="VF59" s="104"/>
      <c r="VG59" s="104"/>
      <c r="VH59" s="104"/>
      <c r="VI59" s="104"/>
      <c r="VJ59" s="104"/>
      <c r="VK59" s="104"/>
      <c r="VL59" s="104"/>
      <c r="VM59" s="104"/>
      <c r="VN59" s="104"/>
      <c r="VO59" s="104"/>
      <c r="VP59" s="104"/>
      <c r="VQ59" s="104"/>
      <c r="VR59" s="104"/>
      <c r="VS59" s="104"/>
      <c r="VT59" s="104"/>
      <c r="VU59" s="104"/>
      <c r="VV59" s="104"/>
      <c r="VW59" s="104"/>
      <c r="VX59" s="104"/>
      <c r="VY59" s="104"/>
      <c r="VZ59" s="104"/>
      <c r="WA59" s="104"/>
      <c r="WB59" s="104"/>
      <c r="WC59" s="104"/>
      <c r="WD59" s="104"/>
      <c r="WE59" s="104"/>
      <c r="WF59" s="104"/>
      <c r="WG59" s="104"/>
      <c r="WH59" s="104"/>
      <c r="WI59" s="104"/>
      <c r="WJ59" s="104"/>
      <c r="WK59" s="104"/>
      <c r="WL59" s="104"/>
      <c r="WM59" s="104"/>
      <c r="WN59" s="104"/>
      <c r="WO59" s="104"/>
      <c r="WP59" s="104"/>
      <c r="WQ59" s="104"/>
      <c r="WR59" s="104"/>
      <c r="WS59" s="104"/>
      <c r="WT59" s="104"/>
      <c r="WU59" s="104"/>
      <c r="WV59" s="104"/>
      <c r="WW59" s="104"/>
      <c r="WX59" s="104"/>
      <c r="WY59" s="104"/>
      <c r="WZ59" s="104"/>
      <c r="XA59" s="104"/>
      <c r="XB59" s="104"/>
      <c r="XC59" s="104"/>
      <c r="XD59" s="104"/>
      <c r="XE59" s="104"/>
      <c r="XF59" s="104"/>
      <c r="XG59" s="104"/>
      <c r="XH59" s="104"/>
      <c r="XI59" s="104"/>
      <c r="XJ59" s="104"/>
      <c r="XK59" s="104"/>
      <c r="XL59" s="104"/>
      <c r="XM59" s="104"/>
      <c r="XN59" s="104"/>
      <c r="XO59" s="104"/>
      <c r="XP59" s="104"/>
      <c r="XQ59" s="104"/>
      <c r="XR59" s="104"/>
      <c r="XS59" s="104"/>
      <c r="XT59" s="104"/>
      <c r="XU59" s="104"/>
      <c r="XV59" s="104"/>
      <c r="XW59" s="104"/>
      <c r="XX59" s="104"/>
      <c r="XY59" s="104"/>
      <c r="XZ59" s="104"/>
      <c r="YA59" s="104"/>
      <c r="YB59" s="104"/>
      <c r="YC59" s="104"/>
      <c r="YD59" s="104"/>
      <c r="YE59" s="104"/>
      <c r="YF59" s="104"/>
      <c r="YG59" s="104"/>
      <c r="YH59" s="104"/>
      <c r="YI59" s="104"/>
      <c r="YJ59" s="104"/>
      <c r="YK59" s="104"/>
      <c r="YL59" s="104"/>
      <c r="YM59" s="104"/>
      <c r="YN59" s="104"/>
      <c r="YO59" s="104"/>
      <c r="YP59" s="104"/>
      <c r="YQ59" s="104"/>
      <c r="YR59" s="104"/>
      <c r="YS59" s="104"/>
      <c r="YT59" s="104"/>
      <c r="YU59" s="104"/>
      <c r="YV59" s="104"/>
      <c r="YW59" s="104"/>
      <c r="YX59" s="104"/>
      <c r="YY59" s="104"/>
      <c r="YZ59" s="104"/>
      <c r="ZA59" s="104"/>
      <c r="ZB59" s="104"/>
      <c r="ZC59" s="104"/>
      <c r="ZD59" s="104"/>
      <c r="ZE59" s="104"/>
      <c r="ZF59" s="104"/>
      <c r="ZG59" s="104"/>
      <c r="ZH59" s="104"/>
      <c r="ZI59" s="104"/>
      <c r="ZJ59" s="104"/>
      <c r="ZK59" s="104"/>
      <c r="ZL59" s="104"/>
      <c r="ZM59" s="104"/>
      <c r="ZN59" s="104"/>
      <c r="ZO59" s="104"/>
      <c r="ZP59" s="104"/>
      <c r="ZQ59" s="104"/>
      <c r="ZR59" s="104"/>
      <c r="ZS59" s="104"/>
      <c r="ZT59" s="104"/>
      <c r="ZU59" s="104"/>
      <c r="ZV59" s="104"/>
      <c r="ZW59" s="104"/>
      <c r="ZX59" s="104"/>
      <c r="ZY59" s="104"/>
      <c r="ZZ59" s="104"/>
      <c r="AAA59" s="104"/>
      <c r="AAB59" s="104"/>
      <c r="AAC59" s="104"/>
      <c r="AAD59" s="104"/>
      <c r="AAE59" s="104"/>
      <c r="AAF59" s="104"/>
      <c r="AAG59" s="104"/>
      <c r="AAH59" s="104"/>
      <c r="AAI59" s="104"/>
      <c r="AAJ59" s="104"/>
      <c r="AAK59" s="104"/>
      <c r="AAL59" s="104"/>
      <c r="AAM59" s="104"/>
      <c r="AAN59" s="104"/>
      <c r="AAO59" s="104"/>
      <c r="AAP59" s="104"/>
      <c r="AAQ59" s="104"/>
      <c r="AAR59" s="104"/>
      <c r="AAS59" s="104"/>
      <c r="AAT59" s="104"/>
      <c r="AAU59" s="104"/>
      <c r="AAV59" s="104"/>
      <c r="AAW59" s="104"/>
      <c r="AAX59" s="104"/>
      <c r="AAY59" s="104"/>
      <c r="AAZ59" s="104"/>
      <c r="ABA59" s="104"/>
      <c r="ABB59" s="104"/>
      <c r="ABC59" s="104"/>
      <c r="ABD59" s="104"/>
      <c r="ABE59" s="104"/>
      <c r="ABF59" s="104"/>
      <c r="ABG59" s="104"/>
      <c r="ABH59" s="104"/>
      <c r="ABI59" s="104"/>
      <c r="ABJ59" s="104"/>
      <c r="ABK59" s="104"/>
      <c r="ABL59" s="104"/>
      <c r="ABM59" s="104"/>
      <c r="ABN59" s="104"/>
      <c r="ABO59" s="104"/>
      <c r="ABP59" s="104"/>
      <c r="ABQ59" s="104"/>
      <c r="ABR59" s="104"/>
      <c r="ABS59" s="104"/>
      <c r="ABT59" s="104"/>
      <c r="ABU59" s="104"/>
      <c r="ABV59" s="104"/>
      <c r="ABW59" s="104"/>
      <c r="ABX59" s="104"/>
      <c r="ABY59" s="104"/>
      <c r="ABZ59" s="104"/>
      <c r="ACA59" s="104"/>
      <c r="ACB59" s="104"/>
      <c r="ACC59" s="104"/>
      <c r="ACD59" s="104"/>
      <c r="ACE59" s="104"/>
      <c r="ACF59" s="104"/>
      <c r="ACG59" s="104"/>
      <c r="ACH59" s="104"/>
      <c r="ACI59" s="104"/>
      <c r="ACJ59" s="104"/>
      <c r="ACK59" s="104"/>
      <c r="ACL59" s="104"/>
      <c r="ACM59" s="104"/>
      <c r="ACN59" s="104"/>
      <c r="ACO59" s="104"/>
      <c r="ACP59" s="104"/>
      <c r="ACQ59" s="104"/>
      <c r="ACR59" s="104"/>
      <c r="ACS59" s="104"/>
      <c r="ACT59" s="104"/>
      <c r="ACU59" s="104"/>
      <c r="ACV59" s="104"/>
      <c r="ACW59" s="104"/>
      <c r="ACX59" s="104"/>
      <c r="ACY59" s="104"/>
      <c r="ACZ59" s="104"/>
      <c r="ADA59" s="104"/>
      <c r="ADB59" s="104"/>
      <c r="ADC59" s="104"/>
      <c r="ADD59" s="104"/>
      <c r="ADE59" s="104"/>
      <c r="ADF59" s="104"/>
      <c r="ADG59" s="104"/>
      <c r="ADH59" s="104"/>
      <c r="ADI59" s="104"/>
      <c r="ADJ59" s="104"/>
      <c r="ADK59" s="104"/>
      <c r="ADL59" s="104"/>
      <c r="ADM59" s="104"/>
      <c r="ADN59" s="104"/>
      <c r="ADO59" s="104"/>
      <c r="ADP59" s="104"/>
      <c r="ADQ59" s="104"/>
      <c r="ADR59" s="104"/>
      <c r="ADS59" s="104"/>
      <c r="ADT59" s="104"/>
      <c r="ADU59" s="104"/>
      <c r="ADV59" s="104"/>
      <c r="ADW59" s="104"/>
      <c r="ADX59" s="104"/>
      <c r="ADY59" s="104"/>
      <c r="ADZ59" s="104"/>
      <c r="AEA59" s="104"/>
      <c r="AEB59" s="104"/>
      <c r="AEC59" s="104"/>
      <c r="AED59" s="104"/>
      <c r="AEE59" s="104"/>
      <c r="AEF59" s="104"/>
      <c r="AEG59" s="104"/>
      <c r="AEH59" s="104"/>
      <c r="AEI59" s="104"/>
      <c r="AEJ59" s="104"/>
      <c r="AEK59" s="104"/>
      <c r="AEL59" s="104"/>
      <c r="AEM59" s="104"/>
      <c r="AEN59" s="104"/>
      <c r="AEO59" s="104"/>
      <c r="AEP59" s="104"/>
      <c r="AEQ59" s="104"/>
      <c r="AER59" s="104"/>
      <c r="AES59" s="104"/>
      <c r="AET59" s="104"/>
      <c r="AEU59" s="104"/>
      <c r="AEV59" s="104"/>
      <c r="AEW59" s="104"/>
      <c r="AEX59" s="104"/>
      <c r="AEY59" s="104"/>
      <c r="AEZ59" s="104"/>
      <c r="AFA59" s="104"/>
      <c r="AFB59" s="104"/>
      <c r="AFC59" s="104"/>
      <c r="AFD59" s="104"/>
      <c r="AFE59" s="104"/>
      <c r="AFF59" s="104"/>
      <c r="AFG59" s="104"/>
      <c r="AFH59" s="104"/>
      <c r="AFI59" s="104"/>
      <c r="AFJ59" s="104"/>
      <c r="AFK59" s="104"/>
      <c r="AFL59" s="104"/>
      <c r="AFM59" s="104"/>
      <c r="AFN59" s="104"/>
      <c r="AFO59" s="104"/>
      <c r="AFP59" s="104"/>
      <c r="AFQ59" s="104"/>
      <c r="AFR59" s="104"/>
      <c r="AFS59" s="104"/>
      <c r="AFT59" s="104"/>
      <c r="AFU59" s="104"/>
      <c r="AFV59" s="104"/>
      <c r="AFW59" s="104"/>
      <c r="AFX59" s="104"/>
      <c r="AFY59" s="104"/>
      <c r="AFZ59" s="104"/>
      <c r="AGA59" s="104"/>
      <c r="AGB59" s="104"/>
      <c r="AGC59" s="104"/>
      <c r="AGD59" s="104"/>
      <c r="AGE59" s="104"/>
      <c r="AGF59" s="104"/>
      <c r="AGG59" s="104"/>
      <c r="AGH59" s="104"/>
      <c r="AGI59" s="104"/>
      <c r="AGJ59" s="104"/>
      <c r="AGK59" s="104"/>
      <c r="AGL59" s="104"/>
      <c r="AGM59" s="104"/>
      <c r="AGN59" s="104"/>
      <c r="AGO59" s="104"/>
      <c r="AGP59" s="104"/>
      <c r="AGQ59" s="104"/>
      <c r="AGR59" s="104"/>
      <c r="AGS59" s="104"/>
      <c r="AGT59" s="104"/>
      <c r="AGU59" s="104"/>
      <c r="AGV59" s="104"/>
      <c r="AGW59" s="104"/>
      <c r="AGX59" s="104"/>
      <c r="AGY59" s="104"/>
      <c r="AGZ59" s="104"/>
      <c r="AHA59" s="104"/>
      <c r="AHB59" s="104"/>
      <c r="AHC59" s="104"/>
      <c r="AHD59" s="104"/>
      <c r="AHE59" s="104"/>
      <c r="AHF59" s="104"/>
      <c r="AHG59" s="104"/>
      <c r="AHH59" s="104"/>
      <c r="AHI59" s="104"/>
      <c r="AHJ59" s="104"/>
      <c r="AHK59" s="104"/>
      <c r="AHL59" s="104"/>
      <c r="AHM59" s="104"/>
      <c r="AHN59" s="104"/>
      <c r="AHO59" s="104"/>
      <c r="AHP59" s="104"/>
      <c r="AHQ59" s="104"/>
      <c r="AHR59" s="104"/>
      <c r="AHS59" s="104"/>
      <c r="AHT59" s="104"/>
      <c r="AHU59" s="104"/>
      <c r="AHV59" s="104"/>
      <c r="AHW59" s="104"/>
      <c r="AHX59" s="104"/>
      <c r="AHY59" s="104"/>
      <c r="AHZ59" s="104"/>
      <c r="AIA59" s="104"/>
      <c r="AIB59" s="104"/>
      <c r="AIC59" s="104"/>
      <c r="AID59" s="104"/>
      <c r="AIE59" s="104"/>
      <c r="AIF59" s="104"/>
      <c r="AIG59" s="104"/>
      <c r="AIH59" s="104"/>
      <c r="AII59" s="104"/>
      <c r="AIJ59" s="104"/>
      <c r="AIK59" s="104"/>
      <c r="AIL59" s="104"/>
      <c r="AIM59" s="104"/>
      <c r="AIN59" s="104"/>
      <c r="AIO59" s="104"/>
      <c r="AIP59" s="104"/>
      <c r="AIQ59" s="104"/>
      <c r="AIR59" s="104"/>
      <c r="AIS59" s="104"/>
      <c r="AIT59" s="104"/>
      <c r="AIU59" s="104"/>
      <c r="AIV59" s="104"/>
      <c r="AIW59" s="104"/>
      <c r="AIX59" s="104"/>
      <c r="AIY59" s="104"/>
      <c r="AIZ59" s="104"/>
      <c r="AJA59" s="104"/>
      <c r="AJB59" s="104"/>
      <c r="AJC59" s="104"/>
      <c r="AJD59" s="104"/>
      <c r="AJE59" s="104"/>
      <c r="AJF59" s="104"/>
      <c r="AJG59" s="104"/>
      <c r="AJH59" s="104"/>
      <c r="AJI59" s="104"/>
      <c r="AJJ59" s="104"/>
      <c r="AJK59" s="104"/>
      <c r="AJL59" s="104"/>
      <c r="AJM59" s="104"/>
      <c r="AJN59" s="104"/>
      <c r="AJO59" s="104"/>
      <c r="AJP59" s="104"/>
      <c r="AJQ59" s="104"/>
      <c r="AJR59" s="104"/>
      <c r="AJS59" s="104"/>
      <c r="AJT59" s="104"/>
      <c r="AJU59" s="104"/>
      <c r="AJV59" s="104"/>
      <c r="AJW59" s="104"/>
      <c r="AJX59" s="104"/>
      <c r="AJY59" s="104"/>
      <c r="AJZ59" s="104"/>
      <c r="AKA59" s="104"/>
      <c r="AKB59" s="104"/>
      <c r="AKC59" s="104"/>
      <c r="AKD59" s="104"/>
      <c r="AKE59" s="104"/>
      <c r="AKF59" s="104"/>
      <c r="AKG59" s="104"/>
      <c r="AKH59" s="104"/>
      <c r="AKI59" s="104"/>
      <c r="AKJ59" s="104"/>
      <c r="AKK59" s="104"/>
      <c r="AKL59" s="104"/>
      <c r="AKM59" s="104"/>
      <c r="AKN59" s="104"/>
      <c r="AKO59" s="104"/>
      <c r="AKP59" s="104"/>
      <c r="AKQ59" s="104"/>
      <c r="AKR59" s="104"/>
      <c r="AKS59" s="104"/>
      <c r="AKT59" s="104"/>
      <c r="AKU59" s="104"/>
      <c r="AKV59" s="104"/>
      <c r="AKW59" s="104"/>
      <c r="AKX59" s="104"/>
      <c r="AKY59" s="104"/>
      <c r="AKZ59" s="104"/>
      <c r="ALA59" s="104"/>
      <c r="ALB59" s="104"/>
      <c r="ALC59" s="104"/>
      <c r="ALD59" s="104"/>
      <c r="ALE59" s="104"/>
      <c r="ALF59" s="104"/>
      <c r="ALG59" s="104"/>
      <c r="ALH59" s="104"/>
      <c r="ALI59" s="104"/>
      <c r="ALJ59" s="104"/>
      <c r="ALK59" s="104"/>
      <c r="ALL59" s="104"/>
      <c r="ALM59" s="104"/>
      <c r="ALN59" s="104"/>
      <c r="ALO59" s="104"/>
      <c r="ALP59" s="104"/>
      <c r="ALQ59" s="104"/>
      <c r="ALR59" s="104"/>
      <c r="ALS59" s="104"/>
      <c r="ALT59" s="104"/>
      <c r="ALU59" s="104"/>
      <c r="ALV59" s="104"/>
      <c r="ALW59" s="104"/>
      <c r="ALX59" s="104"/>
      <c r="ALY59" s="104"/>
      <c r="ALZ59" s="104"/>
      <c r="AMA59" s="104"/>
      <c r="AMB59" s="104"/>
      <c r="AMC59" s="104"/>
      <c r="AMD59" s="104"/>
      <c r="AME59" s="104"/>
      <c r="AMF59" s="104"/>
      <c r="AMG59" s="104"/>
      <c r="AMH59" s="104"/>
      <c r="AMI59" s="104"/>
      <c r="AMJ59" s="104"/>
    </row>
    <row r="60" spans="1:1024" x14ac:dyDescent="0.2">
      <c r="A60" s="133"/>
      <c r="B60" s="139"/>
      <c r="C60" s="139"/>
      <c r="D60" s="139"/>
      <c r="E60" s="119"/>
      <c r="F60" s="125"/>
      <c r="G60" s="138"/>
      <c r="H60" s="148"/>
      <c r="I60" s="148"/>
      <c r="J60" s="154"/>
      <c r="K60" s="153"/>
      <c r="L60" s="130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  <c r="IV60" s="104"/>
      <c r="IW60" s="104"/>
      <c r="IX60" s="104"/>
      <c r="IY60" s="104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4"/>
      <c r="JY60" s="104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4"/>
      <c r="LD60" s="104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4"/>
      <c r="MH60" s="104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4"/>
      <c r="NY60" s="104"/>
      <c r="NZ60" s="104"/>
      <c r="OA60" s="104"/>
      <c r="OB60" s="104"/>
      <c r="OC60" s="104"/>
      <c r="OD60" s="104"/>
      <c r="OE60" s="104"/>
      <c r="OF60" s="104"/>
      <c r="OG60" s="104"/>
      <c r="OH60" s="104"/>
      <c r="OI60" s="104"/>
      <c r="OJ60" s="104"/>
      <c r="OK60" s="104"/>
      <c r="OL60" s="104"/>
      <c r="OM60" s="104"/>
      <c r="ON60" s="104"/>
      <c r="OO60" s="104"/>
      <c r="OP60" s="104"/>
      <c r="OQ60" s="104"/>
      <c r="OR60" s="104"/>
      <c r="OS60" s="104"/>
      <c r="OT60" s="104"/>
      <c r="OU60" s="104"/>
      <c r="OV60" s="104"/>
      <c r="OW60" s="104"/>
      <c r="OX60" s="104"/>
      <c r="OY60" s="104"/>
      <c r="OZ60" s="104"/>
      <c r="PA60" s="104"/>
      <c r="PB60" s="104"/>
      <c r="PC60" s="104"/>
      <c r="PD60" s="104"/>
      <c r="PE60" s="104"/>
      <c r="PF60" s="104"/>
      <c r="PG60" s="104"/>
      <c r="PH60" s="104"/>
      <c r="PI60" s="104"/>
      <c r="PJ60" s="104"/>
      <c r="PK60" s="104"/>
      <c r="PL60" s="104"/>
      <c r="PM60" s="104"/>
      <c r="PN60" s="104"/>
      <c r="PO60" s="104"/>
      <c r="PP60" s="104"/>
      <c r="PQ60" s="104"/>
      <c r="PR60" s="104"/>
      <c r="PS60" s="104"/>
      <c r="PT60" s="104"/>
      <c r="PU60" s="104"/>
      <c r="PV60" s="104"/>
      <c r="PW60" s="104"/>
      <c r="PX60" s="104"/>
      <c r="PY60" s="104"/>
      <c r="PZ60" s="104"/>
      <c r="QA60" s="104"/>
      <c r="QB60" s="104"/>
      <c r="QC60" s="104"/>
      <c r="QD60" s="104"/>
      <c r="QE60" s="104"/>
      <c r="QF60" s="104"/>
      <c r="QG60" s="104"/>
      <c r="QH60" s="104"/>
      <c r="QI60" s="104"/>
      <c r="QJ60" s="104"/>
      <c r="QK60" s="104"/>
      <c r="QL60" s="104"/>
      <c r="QM60" s="104"/>
      <c r="QN60" s="104"/>
      <c r="QO60" s="104"/>
      <c r="QP60" s="104"/>
      <c r="QQ60" s="104"/>
      <c r="QR60" s="104"/>
      <c r="QS60" s="104"/>
      <c r="QT60" s="104"/>
      <c r="QU60" s="104"/>
      <c r="QV60" s="104"/>
      <c r="QW60" s="104"/>
      <c r="QX60" s="104"/>
      <c r="QY60" s="104"/>
      <c r="QZ60" s="104"/>
      <c r="RA60" s="104"/>
      <c r="RB60" s="104"/>
      <c r="RC60" s="104"/>
      <c r="RD60" s="104"/>
      <c r="RE60" s="104"/>
      <c r="RF60" s="104"/>
      <c r="RG60" s="104"/>
      <c r="RH60" s="104"/>
      <c r="RI60" s="104"/>
      <c r="RJ60" s="104"/>
      <c r="RK60" s="104"/>
      <c r="RL60" s="104"/>
      <c r="RM60" s="104"/>
      <c r="RN60" s="104"/>
      <c r="RO60" s="104"/>
      <c r="RP60" s="104"/>
      <c r="RQ60" s="104"/>
      <c r="RR60" s="104"/>
      <c r="RS60" s="104"/>
      <c r="RT60" s="104"/>
      <c r="RU60" s="104"/>
      <c r="RV60" s="104"/>
      <c r="RW60" s="104"/>
      <c r="RX60" s="104"/>
      <c r="RY60" s="104"/>
      <c r="RZ60" s="104"/>
      <c r="SA60" s="104"/>
      <c r="SB60" s="104"/>
      <c r="SC60" s="104"/>
      <c r="SD60" s="104"/>
      <c r="SE60" s="104"/>
      <c r="SF60" s="104"/>
      <c r="SG60" s="104"/>
      <c r="SH60" s="104"/>
      <c r="SI60" s="104"/>
      <c r="SJ60" s="104"/>
      <c r="SK60" s="104"/>
      <c r="SL60" s="104"/>
      <c r="SM60" s="104"/>
      <c r="SN60" s="104"/>
      <c r="SO60" s="104"/>
      <c r="SP60" s="104"/>
      <c r="SQ60" s="104"/>
      <c r="SR60" s="104"/>
      <c r="SS60" s="104"/>
      <c r="ST60" s="104"/>
      <c r="SU60" s="104"/>
      <c r="SV60" s="104"/>
      <c r="SW60" s="104"/>
      <c r="SX60" s="104"/>
      <c r="SY60" s="104"/>
      <c r="SZ60" s="104"/>
      <c r="TA60" s="104"/>
      <c r="TB60" s="104"/>
      <c r="TC60" s="104"/>
      <c r="TD60" s="104"/>
      <c r="TE60" s="104"/>
      <c r="TF60" s="104"/>
      <c r="TG60" s="104"/>
      <c r="TH60" s="104"/>
      <c r="TI60" s="104"/>
      <c r="TJ60" s="104"/>
      <c r="TK60" s="104"/>
      <c r="TL60" s="104"/>
      <c r="TM60" s="104"/>
      <c r="TN60" s="104"/>
      <c r="TO60" s="104"/>
      <c r="TP60" s="104"/>
      <c r="TQ60" s="104"/>
      <c r="TR60" s="104"/>
      <c r="TS60" s="104"/>
      <c r="TT60" s="104"/>
      <c r="TU60" s="104"/>
      <c r="TV60" s="104"/>
      <c r="TW60" s="104"/>
      <c r="TX60" s="104"/>
      <c r="TY60" s="104"/>
      <c r="TZ60" s="104"/>
      <c r="UA60" s="104"/>
      <c r="UB60" s="104"/>
      <c r="UC60" s="104"/>
      <c r="UD60" s="104"/>
      <c r="UE60" s="104"/>
      <c r="UF60" s="104"/>
      <c r="UG60" s="104"/>
      <c r="UH60" s="104"/>
      <c r="UI60" s="104"/>
      <c r="UJ60" s="104"/>
      <c r="UK60" s="104"/>
      <c r="UL60" s="104"/>
      <c r="UM60" s="104"/>
      <c r="UN60" s="104"/>
      <c r="UO60" s="104"/>
      <c r="UP60" s="104"/>
      <c r="UQ60" s="104"/>
      <c r="UR60" s="104"/>
      <c r="US60" s="104"/>
      <c r="UT60" s="104"/>
      <c r="UU60" s="104"/>
      <c r="UV60" s="104"/>
      <c r="UW60" s="104"/>
      <c r="UX60" s="104"/>
      <c r="UY60" s="104"/>
      <c r="UZ60" s="104"/>
      <c r="VA60" s="104"/>
      <c r="VB60" s="104"/>
      <c r="VC60" s="104"/>
      <c r="VD60" s="104"/>
      <c r="VE60" s="104"/>
      <c r="VF60" s="104"/>
      <c r="VG60" s="104"/>
      <c r="VH60" s="104"/>
      <c r="VI60" s="104"/>
      <c r="VJ60" s="104"/>
      <c r="VK60" s="104"/>
      <c r="VL60" s="104"/>
      <c r="VM60" s="104"/>
      <c r="VN60" s="104"/>
      <c r="VO60" s="104"/>
      <c r="VP60" s="104"/>
      <c r="VQ60" s="104"/>
      <c r="VR60" s="104"/>
      <c r="VS60" s="104"/>
      <c r="VT60" s="104"/>
      <c r="VU60" s="104"/>
      <c r="VV60" s="104"/>
      <c r="VW60" s="104"/>
      <c r="VX60" s="104"/>
      <c r="VY60" s="104"/>
      <c r="VZ60" s="104"/>
      <c r="WA60" s="104"/>
      <c r="WB60" s="104"/>
      <c r="WC60" s="104"/>
      <c r="WD60" s="104"/>
      <c r="WE60" s="104"/>
      <c r="WF60" s="104"/>
      <c r="WG60" s="104"/>
      <c r="WH60" s="104"/>
      <c r="WI60" s="104"/>
      <c r="WJ60" s="104"/>
      <c r="WK60" s="104"/>
      <c r="WL60" s="104"/>
      <c r="WM60" s="104"/>
      <c r="WN60" s="104"/>
      <c r="WO60" s="104"/>
      <c r="WP60" s="104"/>
      <c r="WQ60" s="104"/>
      <c r="WR60" s="104"/>
      <c r="WS60" s="104"/>
      <c r="WT60" s="104"/>
      <c r="WU60" s="104"/>
      <c r="WV60" s="104"/>
      <c r="WW60" s="104"/>
      <c r="WX60" s="104"/>
      <c r="WY60" s="104"/>
      <c r="WZ60" s="104"/>
      <c r="XA60" s="104"/>
      <c r="XB60" s="104"/>
      <c r="XC60" s="104"/>
      <c r="XD60" s="104"/>
      <c r="XE60" s="104"/>
      <c r="XF60" s="104"/>
      <c r="XG60" s="104"/>
      <c r="XH60" s="104"/>
      <c r="XI60" s="104"/>
      <c r="XJ60" s="104"/>
      <c r="XK60" s="104"/>
      <c r="XL60" s="104"/>
      <c r="XM60" s="104"/>
      <c r="XN60" s="104"/>
      <c r="XO60" s="104"/>
      <c r="XP60" s="104"/>
      <c r="XQ60" s="104"/>
      <c r="XR60" s="104"/>
      <c r="XS60" s="104"/>
      <c r="XT60" s="104"/>
      <c r="XU60" s="104"/>
      <c r="XV60" s="104"/>
      <c r="XW60" s="104"/>
      <c r="XX60" s="104"/>
      <c r="XY60" s="104"/>
      <c r="XZ60" s="104"/>
      <c r="YA60" s="104"/>
      <c r="YB60" s="104"/>
      <c r="YC60" s="104"/>
      <c r="YD60" s="104"/>
      <c r="YE60" s="104"/>
      <c r="YF60" s="104"/>
      <c r="YG60" s="104"/>
      <c r="YH60" s="104"/>
      <c r="YI60" s="104"/>
      <c r="YJ60" s="104"/>
      <c r="YK60" s="104"/>
      <c r="YL60" s="104"/>
      <c r="YM60" s="104"/>
      <c r="YN60" s="104"/>
      <c r="YO60" s="104"/>
      <c r="YP60" s="104"/>
      <c r="YQ60" s="104"/>
      <c r="YR60" s="104"/>
      <c r="YS60" s="104"/>
      <c r="YT60" s="104"/>
      <c r="YU60" s="104"/>
      <c r="YV60" s="104"/>
      <c r="YW60" s="104"/>
      <c r="YX60" s="104"/>
      <c r="YY60" s="104"/>
      <c r="YZ60" s="104"/>
      <c r="ZA60" s="104"/>
      <c r="ZB60" s="104"/>
      <c r="ZC60" s="104"/>
      <c r="ZD60" s="104"/>
      <c r="ZE60" s="104"/>
      <c r="ZF60" s="104"/>
      <c r="ZG60" s="104"/>
      <c r="ZH60" s="104"/>
      <c r="ZI60" s="104"/>
      <c r="ZJ60" s="104"/>
      <c r="ZK60" s="104"/>
      <c r="ZL60" s="104"/>
      <c r="ZM60" s="104"/>
      <c r="ZN60" s="104"/>
      <c r="ZO60" s="104"/>
      <c r="ZP60" s="104"/>
      <c r="ZQ60" s="104"/>
      <c r="ZR60" s="104"/>
      <c r="ZS60" s="104"/>
      <c r="ZT60" s="104"/>
      <c r="ZU60" s="104"/>
      <c r="ZV60" s="104"/>
      <c r="ZW60" s="104"/>
      <c r="ZX60" s="104"/>
      <c r="ZY60" s="104"/>
      <c r="ZZ60" s="104"/>
      <c r="AAA60" s="104"/>
      <c r="AAB60" s="104"/>
      <c r="AAC60" s="104"/>
      <c r="AAD60" s="104"/>
      <c r="AAE60" s="104"/>
      <c r="AAF60" s="104"/>
      <c r="AAG60" s="104"/>
      <c r="AAH60" s="104"/>
      <c r="AAI60" s="104"/>
      <c r="AAJ60" s="104"/>
      <c r="AAK60" s="104"/>
      <c r="AAL60" s="104"/>
      <c r="AAM60" s="104"/>
      <c r="AAN60" s="104"/>
      <c r="AAO60" s="104"/>
      <c r="AAP60" s="104"/>
      <c r="AAQ60" s="104"/>
      <c r="AAR60" s="104"/>
      <c r="AAS60" s="104"/>
      <c r="AAT60" s="104"/>
      <c r="AAU60" s="104"/>
      <c r="AAV60" s="104"/>
      <c r="AAW60" s="104"/>
      <c r="AAX60" s="104"/>
      <c r="AAY60" s="104"/>
      <c r="AAZ60" s="104"/>
      <c r="ABA60" s="104"/>
      <c r="ABB60" s="104"/>
      <c r="ABC60" s="104"/>
      <c r="ABD60" s="104"/>
      <c r="ABE60" s="104"/>
      <c r="ABF60" s="104"/>
      <c r="ABG60" s="104"/>
      <c r="ABH60" s="104"/>
      <c r="ABI60" s="104"/>
      <c r="ABJ60" s="104"/>
      <c r="ABK60" s="104"/>
      <c r="ABL60" s="104"/>
      <c r="ABM60" s="104"/>
      <c r="ABN60" s="104"/>
      <c r="ABO60" s="104"/>
      <c r="ABP60" s="104"/>
      <c r="ABQ60" s="104"/>
      <c r="ABR60" s="104"/>
      <c r="ABS60" s="104"/>
      <c r="ABT60" s="104"/>
      <c r="ABU60" s="104"/>
      <c r="ABV60" s="104"/>
      <c r="ABW60" s="104"/>
      <c r="ABX60" s="104"/>
      <c r="ABY60" s="104"/>
      <c r="ABZ60" s="104"/>
      <c r="ACA60" s="104"/>
      <c r="ACB60" s="104"/>
      <c r="ACC60" s="104"/>
      <c r="ACD60" s="104"/>
      <c r="ACE60" s="104"/>
      <c r="ACF60" s="104"/>
      <c r="ACG60" s="104"/>
      <c r="ACH60" s="104"/>
      <c r="ACI60" s="104"/>
      <c r="ACJ60" s="104"/>
      <c r="ACK60" s="104"/>
      <c r="ACL60" s="104"/>
      <c r="ACM60" s="104"/>
      <c r="ACN60" s="104"/>
      <c r="ACO60" s="104"/>
      <c r="ACP60" s="104"/>
      <c r="ACQ60" s="104"/>
      <c r="ACR60" s="104"/>
      <c r="ACS60" s="104"/>
      <c r="ACT60" s="104"/>
      <c r="ACU60" s="104"/>
      <c r="ACV60" s="104"/>
      <c r="ACW60" s="104"/>
      <c r="ACX60" s="104"/>
      <c r="ACY60" s="104"/>
      <c r="ACZ60" s="104"/>
      <c r="ADA60" s="104"/>
      <c r="ADB60" s="104"/>
      <c r="ADC60" s="104"/>
      <c r="ADD60" s="104"/>
      <c r="ADE60" s="104"/>
      <c r="ADF60" s="104"/>
      <c r="ADG60" s="104"/>
      <c r="ADH60" s="104"/>
      <c r="ADI60" s="104"/>
      <c r="ADJ60" s="104"/>
      <c r="ADK60" s="104"/>
      <c r="ADL60" s="104"/>
      <c r="ADM60" s="104"/>
      <c r="ADN60" s="104"/>
      <c r="ADO60" s="104"/>
      <c r="ADP60" s="104"/>
      <c r="ADQ60" s="104"/>
      <c r="ADR60" s="104"/>
      <c r="ADS60" s="104"/>
      <c r="ADT60" s="104"/>
      <c r="ADU60" s="104"/>
      <c r="ADV60" s="104"/>
      <c r="ADW60" s="104"/>
      <c r="ADX60" s="104"/>
      <c r="ADY60" s="104"/>
      <c r="ADZ60" s="104"/>
      <c r="AEA60" s="104"/>
      <c r="AEB60" s="104"/>
      <c r="AEC60" s="104"/>
      <c r="AED60" s="104"/>
      <c r="AEE60" s="104"/>
      <c r="AEF60" s="104"/>
      <c r="AEG60" s="104"/>
      <c r="AEH60" s="104"/>
      <c r="AEI60" s="104"/>
      <c r="AEJ60" s="104"/>
      <c r="AEK60" s="104"/>
      <c r="AEL60" s="104"/>
      <c r="AEM60" s="104"/>
      <c r="AEN60" s="104"/>
      <c r="AEO60" s="104"/>
      <c r="AEP60" s="104"/>
      <c r="AEQ60" s="104"/>
      <c r="AER60" s="104"/>
      <c r="AES60" s="104"/>
      <c r="AET60" s="104"/>
      <c r="AEU60" s="104"/>
      <c r="AEV60" s="104"/>
      <c r="AEW60" s="104"/>
      <c r="AEX60" s="104"/>
      <c r="AEY60" s="104"/>
      <c r="AEZ60" s="104"/>
      <c r="AFA60" s="104"/>
      <c r="AFB60" s="104"/>
      <c r="AFC60" s="104"/>
      <c r="AFD60" s="104"/>
      <c r="AFE60" s="104"/>
      <c r="AFF60" s="104"/>
      <c r="AFG60" s="104"/>
      <c r="AFH60" s="104"/>
      <c r="AFI60" s="104"/>
      <c r="AFJ60" s="104"/>
      <c r="AFK60" s="104"/>
      <c r="AFL60" s="104"/>
      <c r="AFM60" s="104"/>
      <c r="AFN60" s="104"/>
      <c r="AFO60" s="104"/>
      <c r="AFP60" s="104"/>
      <c r="AFQ60" s="104"/>
      <c r="AFR60" s="104"/>
      <c r="AFS60" s="104"/>
      <c r="AFT60" s="104"/>
      <c r="AFU60" s="104"/>
      <c r="AFV60" s="104"/>
      <c r="AFW60" s="104"/>
      <c r="AFX60" s="104"/>
      <c r="AFY60" s="104"/>
      <c r="AFZ60" s="104"/>
      <c r="AGA60" s="104"/>
      <c r="AGB60" s="104"/>
      <c r="AGC60" s="104"/>
      <c r="AGD60" s="104"/>
      <c r="AGE60" s="104"/>
      <c r="AGF60" s="104"/>
      <c r="AGG60" s="104"/>
      <c r="AGH60" s="104"/>
      <c r="AGI60" s="104"/>
      <c r="AGJ60" s="104"/>
      <c r="AGK60" s="104"/>
      <c r="AGL60" s="104"/>
      <c r="AGM60" s="104"/>
      <c r="AGN60" s="104"/>
      <c r="AGO60" s="104"/>
      <c r="AGP60" s="104"/>
      <c r="AGQ60" s="104"/>
      <c r="AGR60" s="104"/>
      <c r="AGS60" s="104"/>
      <c r="AGT60" s="104"/>
      <c r="AGU60" s="104"/>
      <c r="AGV60" s="104"/>
      <c r="AGW60" s="104"/>
      <c r="AGX60" s="104"/>
      <c r="AGY60" s="104"/>
      <c r="AGZ60" s="104"/>
      <c r="AHA60" s="104"/>
      <c r="AHB60" s="104"/>
      <c r="AHC60" s="104"/>
      <c r="AHD60" s="104"/>
      <c r="AHE60" s="104"/>
      <c r="AHF60" s="104"/>
      <c r="AHG60" s="104"/>
      <c r="AHH60" s="104"/>
      <c r="AHI60" s="104"/>
      <c r="AHJ60" s="104"/>
      <c r="AHK60" s="104"/>
      <c r="AHL60" s="104"/>
      <c r="AHM60" s="104"/>
      <c r="AHN60" s="104"/>
      <c r="AHO60" s="104"/>
      <c r="AHP60" s="104"/>
      <c r="AHQ60" s="104"/>
      <c r="AHR60" s="104"/>
      <c r="AHS60" s="104"/>
      <c r="AHT60" s="104"/>
      <c r="AHU60" s="104"/>
      <c r="AHV60" s="104"/>
      <c r="AHW60" s="104"/>
      <c r="AHX60" s="104"/>
      <c r="AHY60" s="104"/>
      <c r="AHZ60" s="104"/>
      <c r="AIA60" s="104"/>
      <c r="AIB60" s="104"/>
      <c r="AIC60" s="104"/>
      <c r="AID60" s="104"/>
      <c r="AIE60" s="104"/>
      <c r="AIF60" s="104"/>
      <c r="AIG60" s="104"/>
      <c r="AIH60" s="104"/>
      <c r="AII60" s="104"/>
      <c r="AIJ60" s="104"/>
      <c r="AIK60" s="104"/>
      <c r="AIL60" s="104"/>
      <c r="AIM60" s="104"/>
      <c r="AIN60" s="104"/>
      <c r="AIO60" s="104"/>
      <c r="AIP60" s="104"/>
      <c r="AIQ60" s="104"/>
      <c r="AIR60" s="104"/>
      <c r="AIS60" s="104"/>
      <c r="AIT60" s="104"/>
      <c r="AIU60" s="104"/>
      <c r="AIV60" s="104"/>
      <c r="AIW60" s="104"/>
      <c r="AIX60" s="104"/>
      <c r="AIY60" s="104"/>
      <c r="AIZ60" s="104"/>
      <c r="AJA60" s="104"/>
      <c r="AJB60" s="104"/>
      <c r="AJC60" s="104"/>
      <c r="AJD60" s="104"/>
      <c r="AJE60" s="104"/>
      <c r="AJF60" s="104"/>
      <c r="AJG60" s="104"/>
      <c r="AJH60" s="104"/>
      <c r="AJI60" s="104"/>
      <c r="AJJ60" s="104"/>
      <c r="AJK60" s="104"/>
      <c r="AJL60" s="104"/>
      <c r="AJM60" s="104"/>
      <c r="AJN60" s="104"/>
      <c r="AJO60" s="104"/>
      <c r="AJP60" s="104"/>
      <c r="AJQ60" s="104"/>
      <c r="AJR60" s="104"/>
      <c r="AJS60" s="104"/>
      <c r="AJT60" s="104"/>
      <c r="AJU60" s="104"/>
      <c r="AJV60" s="104"/>
      <c r="AJW60" s="104"/>
      <c r="AJX60" s="104"/>
      <c r="AJY60" s="104"/>
      <c r="AJZ60" s="104"/>
      <c r="AKA60" s="104"/>
      <c r="AKB60" s="104"/>
      <c r="AKC60" s="104"/>
      <c r="AKD60" s="104"/>
      <c r="AKE60" s="104"/>
      <c r="AKF60" s="104"/>
      <c r="AKG60" s="104"/>
      <c r="AKH60" s="104"/>
      <c r="AKI60" s="104"/>
      <c r="AKJ60" s="104"/>
      <c r="AKK60" s="104"/>
      <c r="AKL60" s="104"/>
      <c r="AKM60" s="104"/>
      <c r="AKN60" s="104"/>
      <c r="AKO60" s="104"/>
      <c r="AKP60" s="104"/>
      <c r="AKQ60" s="104"/>
      <c r="AKR60" s="104"/>
      <c r="AKS60" s="104"/>
      <c r="AKT60" s="104"/>
      <c r="AKU60" s="104"/>
      <c r="AKV60" s="104"/>
      <c r="AKW60" s="104"/>
      <c r="AKX60" s="104"/>
      <c r="AKY60" s="104"/>
      <c r="AKZ60" s="104"/>
      <c r="ALA60" s="104"/>
      <c r="ALB60" s="104"/>
      <c r="ALC60" s="104"/>
      <c r="ALD60" s="104"/>
      <c r="ALE60" s="104"/>
      <c r="ALF60" s="104"/>
      <c r="ALG60" s="104"/>
      <c r="ALH60" s="104"/>
      <c r="ALI60" s="104"/>
      <c r="ALJ60" s="104"/>
      <c r="ALK60" s="104"/>
      <c r="ALL60" s="104"/>
      <c r="ALM60" s="104"/>
      <c r="ALN60" s="104"/>
      <c r="ALO60" s="104"/>
      <c r="ALP60" s="104"/>
      <c r="ALQ60" s="104"/>
      <c r="ALR60" s="104"/>
      <c r="ALS60" s="104"/>
      <c r="ALT60" s="104"/>
      <c r="ALU60" s="104"/>
      <c r="ALV60" s="104"/>
      <c r="ALW60" s="104"/>
      <c r="ALX60" s="104"/>
      <c r="ALY60" s="104"/>
      <c r="ALZ60" s="104"/>
      <c r="AMA60" s="104"/>
      <c r="AMB60" s="104"/>
      <c r="AMC60" s="104"/>
      <c r="AMD60" s="104"/>
      <c r="AME60" s="104"/>
      <c r="AMF60" s="104"/>
      <c r="AMG60" s="104"/>
      <c r="AMH60" s="104"/>
      <c r="AMI60" s="104"/>
      <c r="AMJ60" s="104"/>
    </row>
    <row r="61" spans="1:1024" ht="15" customHeight="1" x14ac:dyDescent="0.2">
      <c r="A61" s="195" t="s">
        <v>56</v>
      </c>
      <c r="B61" s="195"/>
      <c r="C61" s="195"/>
      <c r="D61" s="195"/>
      <c r="E61" s="128">
        <f>SUM(E57:E60)</f>
        <v>1500000</v>
      </c>
      <c r="F61" s="129">
        <v>1500000</v>
      </c>
      <c r="G61" s="195" t="s">
        <v>57</v>
      </c>
      <c r="H61" s="195"/>
      <c r="I61" s="195"/>
      <c r="J61" s="195"/>
      <c r="K61" s="153">
        <f>SUM(K57:K58)</f>
        <v>1500000</v>
      </c>
      <c r="L61" s="130">
        <f>SUM(L57:L58)</f>
        <v>1500000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</row>
    <row r="62" spans="1:1024" x14ac:dyDescent="0.2">
      <c r="A62" s="156"/>
      <c r="B62" s="157"/>
      <c r="C62" s="157"/>
      <c r="D62" s="157"/>
      <c r="E62" s="128"/>
      <c r="F62" s="130"/>
      <c r="G62" s="157"/>
      <c r="H62" s="121"/>
      <c r="I62" s="121"/>
      <c r="J62" s="121"/>
      <c r="K62" s="153"/>
      <c r="L62" s="130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4"/>
      <c r="NY62" s="104"/>
      <c r="NZ62" s="104"/>
      <c r="OA62" s="104"/>
      <c r="OB62" s="104"/>
      <c r="OC62" s="104"/>
      <c r="OD62" s="104"/>
      <c r="OE62" s="104"/>
      <c r="OF62" s="104"/>
      <c r="OG62" s="104"/>
      <c r="OH62" s="104"/>
      <c r="OI62" s="104"/>
      <c r="OJ62" s="104"/>
      <c r="OK62" s="104"/>
      <c r="OL62" s="104"/>
      <c r="OM62" s="104"/>
      <c r="ON62" s="104"/>
      <c r="OO62" s="104"/>
      <c r="OP62" s="104"/>
      <c r="OQ62" s="104"/>
      <c r="OR62" s="104"/>
      <c r="OS62" s="104"/>
      <c r="OT62" s="104"/>
      <c r="OU62" s="104"/>
      <c r="OV62" s="104"/>
      <c r="OW62" s="104"/>
      <c r="OX62" s="104"/>
      <c r="OY62" s="104"/>
      <c r="OZ62" s="104"/>
      <c r="PA62" s="104"/>
      <c r="PB62" s="104"/>
      <c r="PC62" s="104"/>
      <c r="PD62" s="104"/>
      <c r="PE62" s="104"/>
      <c r="PF62" s="104"/>
      <c r="PG62" s="104"/>
      <c r="PH62" s="104"/>
      <c r="PI62" s="104"/>
      <c r="PJ62" s="104"/>
      <c r="PK62" s="104"/>
      <c r="PL62" s="104"/>
      <c r="PM62" s="104"/>
      <c r="PN62" s="104"/>
      <c r="PO62" s="104"/>
      <c r="PP62" s="104"/>
      <c r="PQ62" s="104"/>
      <c r="PR62" s="104"/>
      <c r="PS62" s="104"/>
      <c r="PT62" s="104"/>
      <c r="PU62" s="104"/>
      <c r="PV62" s="104"/>
      <c r="PW62" s="104"/>
      <c r="PX62" s="104"/>
      <c r="PY62" s="104"/>
      <c r="PZ62" s="104"/>
      <c r="QA62" s="104"/>
      <c r="QB62" s="104"/>
      <c r="QC62" s="104"/>
      <c r="QD62" s="104"/>
      <c r="QE62" s="104"/>
      <c r="QF62" s="104"/>
      <c r="QG62" s="104"/>
      <c r="QH62" s="104"/>
      <c r="QI62" s="104"/>
      <c r="QJ62" s="104"/>
      <c r="QK62" s="104"/>
      <c r="QL62" s="104"/>
      <c r="QM62" s="104"/>
      <c r="QN62" s="104"/>
      <c r="QO62" s="104"/>
      <c r="QP62" s="104"/>
      <c r="QQ62" s="104"/>
      <c r="QR62" s="104"/>
      <c r="QS62" s="104"/>
      <c r="QT62" s="104"/>
      <c r="QU62" s="104"/>
      <c r="QV62" s="104"/>
      <c r="QW62" s="104"/>
      <c r="QX62" s="104"/>
      <c r="QY62" s="104"/>
      <c r="QZ62" s="104"/>
      <c r="RA62" s="104"/>
      <c r="RB62" s="104"/>
      <c r="RC62" s="104"/>
      <c r="RD62" s="104"/>
      <c r="RE62" s="104"/>
      <c r="RF62" s="104"/>
      <c r="RG62" s="104"/>
      <c r="RH62" s="104"/>
      <c r="RI62" s="104"/>
      <c r="RJ62" s="104"/>
      <c r="RK62" s="104"/>
      <c r="RL62" s="104"/>
      <c r="RM62" s="104"/>
      <c r="RN62" s="104"/>
      <c r="RO62" s="104"/>
      <c r="RP62" s="104"/>
      <c r="RQ62" s="104"/>
      <c r="RR62" s="104"/>
      <c r="RS62" s="104"/>
      <c r="RT62" s="104"/>
      <c r="RU62" s="104"/>
      <c r="RV62" s="104"/>
      <c r="RW62" s="104"/>
      <c r="RX62" s="104"/>
      <c r="RY62" s="104"/>
      <c r="RZ62" s="104"/>
      <c r="SA62" s="104"/>
      <c r="SB62" s="104"/>
      <c r="SC62" s="104"/>
      <c r="SD62" s="104"/>
      <c r="SE62" s="104"/>
      <c r="SF62" s="104"/>
      <c r="SG62" s="104"/>
      <c r="SH62" s="104"/>
      <c r="SI62" s="104"/>
      <c r="SJ62" s="104"/>
      <c r="SK62" s="104"/>
      <c r="SL62" s="104"/>
      <c r="SM62" s="104"/>
      <c r="SN62" s="104"/>
      <c r="SO62" s="104"/>
      <c r="SP62" s="104"/>
      <c r="SQ62" s="104"/>
      <c r="SR62" s="104"/>
      <c r="SS62" s="104"/>
      <c r="ST62" s="104"/>
      <c r="SU62" s="104"/>
      <c r="SV62" s="104"/>
      <c r="SW62" s="104"/>
      <c r="SX62" s="104"/>
      <c r="SY62" s="104"/>
      <c r="SZ62" s="104"/>
      <c r="TA62" s="104"/>
      <c r="TB62" s="104"/>
      <c r="TC62" s="104"/>
      <c r="TD62" s="104"/>
      <c r="TE62" s="104"/>
      <c r="TF62" s="104"/>
      <c r="TG62" s="104"/>
      <c r="TH62" s="104"/>
      <c r="TI62" s="104"/>
      <c r="TJ62" s="104"/>
      <c r="TK62" s="104"/>
      <c r="TL62" s="104"/>
      <c r="TM62" s="104"/>
      <c r="TN62" s="104"/>
      <c r="TO62" s="104"/>
      <c r="TP62" s="104"/>
      <c r="TQ62" s="104"/>
      <c r="TR62" s="104"/>
      <c r="TS62" s="104"/>
      <c r="TT62" s="104"/>
      <c r="TU62" s="104"/>
      <c r="TV62" s="104"/>
      <c r="TW62" s="104"/>
      <c r="TX62" s="104"/>
      <c r="TY62" s="104"/>
      <c r="TZ62" s="104"/>
      <c r="UA62" s="104"/>
      <c r="UB62" s="104"/>
      <c r="UC62" s="104"/>
      <c r="UD62" s="104"/>
      <c r="UE62" s="104"/>
      <c r="UF62" s="104"/>
      <c r="UG62" s="104"/>
      <c r="UH62" s="104"/>
      <c r="UI62" s="104"/>
      <c r="UJ62" s="104"/>
      <c r="UK62" s="104"/>
      <c r="UL62" s="104"/>
      <c r="UM62" s="104"/>
      <c r="UN62" s="104"/>
      <c r="UO62" s="104"/>
      <c r="UP62" s="104"/>
      <c r="UQ62" s="104"/>
      <c r="UR62" s="104"/>
      <c r="US62" s="104"/>
      <c r="UT62" s="104"/>
      <c r="UU62" s="104"/>
      <c r="UV62" s="104"/>
      <c r="UW62" s="104"/>
      <c r="UX62" s="104"/>
      <c r="UY62" s="104"/>
      <c r="UZ62" s="104"/>
      <c r="VA62" s="104"/>
      <c r="VB62" s="104"/>
      <c r="VC62" s="104"/>
      <c r="VD62" s="104"/>
      <c r="VE62" s="104"/>
      <c r="VF62" s="104"/>
      <c r="VG62" s="104"/>
      <c r="VH62" s="104"/>
      <c r="VI62" s="104"/>
      <c r="VJ62" s="104"/>
      <c r="VK62" s="104"/>
      <c r="VL62" s="104"/>
      <c r="VM62" s="104"/>
      <c r="VN62" s="104"/>
      <c r="VO62" s="104"/>
      <c r="VP62" s="104"/>
      <c r="VQ62" s="104"/>
      <c r="VR62" s="104"/>
      <c r="VS62" s="104"/>
      <c r="VT62" s="104"/>
      <c r="VU62" s="104"/>
      <c r="VV62" s="104"/>
      <c r="VW62" s="104"/>
      <c r="VX62" s="104"/>
      <c r="VY62" s="104"/>
      <c r="VZ62" s="104"/>
      <c r="WA62" s="104"/>
      <c r="WB62" s="104"/>
      <c r="WC62" s="104"/>
      <c r="WD62" s="104"/>
      <c r="WE62" s="104"/>
      <c r="WF62" s="104"/>
      <c r="WG62" s="104"/>
      <c r="WH62" s="104"/>
      <c r="WI62" s="104"/>
      <c r="WJ62" s="104"/>
      <c r="WK62" s="104"/>
      <c r="WL62" s="104"/>
      <c r="WM62" s="104"/>
      <c r="WN62" s="104"/>
      <c r="WO62" s="104"/>
      <c r="WP62" s="104"/>
      <c r="WQ62" s="104"/>
      <c r="WR62" s="104"/>
      <c r="WS62" s="104"/>
      <c r="WT62" s="104"/>
      <c r="WU62" s="104"/>
      <c r="WV62" s="104"/>
      <c r="WW62" s="104"/>
      <c r="WX62" s="104"/>
      <c r="WY62" s="104"/>
      <c r="WZ62" s="104"/>
      <c r="XA62" s="104"/>
      <c r="XB62" s="104"/>
      <c r="XC62" s="104"/>
      <c r="XD62" s="104"/>
      <c r="XE62" s="104"/>
      <c r="XF62" s="104"/>
      <c r="XG62" s="104"/>
      <c r="XH62" s="104"/>
      <c r="XI62" s="104"/>
      <c r="XJ62" s="104"/>
      <c r="XK62" s="104"/>
      <c r="XL62" s="104"/>
      <c r="XM62" s="104"/>
      <c r="XN62" s="104"/>
      <c r="XO62" s="104"/>
      <c r="XP62" s="104"/>
      <c r="XQ62" s="104"/>
      <c r="XR62" s="104"/>
      <c r="XS62" s="104"/>
      <c r="XT62" s="104"/>
      <c r="XU62" s="104"/>
      <c r="XV62" s="104"/>
      <c r="XW62" s="104"/>
      <c r="XX62" s="104"/>
      <c r="XY62" s="104"/>
      <c r="XZ62" s="104"/>
      <c r="YA62" s="104"/>
      <c r="YB62" s="104"/>
      <c r="YC62" s="104"/>
      <c r="YD62" s="104"/>
      <c r="YE62" s="104"/>
      <c r="YF62" s="104"/>
      <c r="YG62" s="104"/>
      <c r="YH62" s="104"/>
      <c r="YI62" s="104"/>
      <c r="YJ62" s="104"/>
      <c r="YK62" s="104"/>
      <c r="YL62" s="104"/>
      <c r="YM62" s="104"/>
      <c r="YN62" s="104"/>
      <c r="YO62" s="104"/>
      <c r="YP62" s="104"/>
      <c r="YQ62" s="104"/>
      <c r="YR62" s="104"/>
      <c r="YS62" s="104"/>
      <c r="YT62" s="104"/>
      <c r="YU62" s="104"/>
      <c r="YV62" s="104"/>
      <c r="YW62" s="104"/>
      <c r="YX62" s="104"/>
      <c r="YY62" s="104"/>
      <c r="YZ62" s="104"/>
      <c r="ZA62" s="104"/>
      <c r="ZB62" s="104"/>
      <c r="ZC62" s="104"/>
      <c r="ZD62" s="104"/>
      <c r="ZE62" s="104"/>
      <c r="ZF62" s="104"/>
      <c r="ZG62" s="104"/>
      <c r="ZH62" s="104"/>
      <c r="ZI62" s="104"/>
      <c r="ZJ62" s="104"/>
      <c r="ZK62" s="104"/>
      <c r="ZL62" s="104"/>
      <c r="ZM62" s="104"/>
      <c r="ZN62" s="104"/>
      <c r="ZO62" s="104"/>
      <c r="ZP62" s="104"/>
      <c r="ZQ62" s="104"/>
      <c r="ZR62" s="104"/>
      <c r="ZS62" s="104"/>
      <c r="ZT62" s="104"/>
      <c r="ZU62" s="104"/>
      <c r="ZV62" s="104"/>
      <c r="ZW62" s="104"/>
      <c r="ZX62" s="104"/>
      <c r="ZY62" s="104"/>
      <c r="ZZ62" s="104"/>
      <c r="AAA62" s="104"/>
      <c r="AAB62" s="104"/>
      <c r="AAC62" s="104"/>
      <c r="AAD62" s="104"/>
      <c r="AAE62" s="104"/>
      <c r="AAF62" s="104"/>
      <c r="AAG62" s="104"/>
      <c r="AAH62" s="104"/>
      <c r="AAI62" s="104"/>
      <c r="AAJ62" s="104"/>
      <c r="AAK62" s="104"/>
      <c r="AAL62" s="104"/>
      <c r="AAM62" s="104"/>
      <c r="AAN62" s="104"/>
      <c r="AAO62" s="104"/>
      <c r="AAP62" s="104"/>
      <c r="AAQ62" s="104"/>
      <c r="AAR62" s="104"/>
      <c r="AAS62" s="104"/>
      <c r="AAT62" s="104"/>
      <c r="AAU62" s="104"/>
      <c r="AAV62" s="104"/>
      <c r="AAW62" s="104"/>
      <c r="AAX62" s="104"/>
      <c r="AAY62" s="104"/>
      <c r="AAZ62" s="104"/>
      <c r="ABA62" s="104"/>
      <c r="ABB62" s="104"/>
      <c r="ABC62" s="104"/>
      <c r="ABD62" s="104"/>
      <c r="ABE62" s="104"/>
      <c r="ABF62" s="104"/>
      <c r="ABG62" s="104"/>
      <c r="ABH62" s="104"/>
      <c r="ABI62" s="104"/>
      <c r="ABJ62" s="104"/>
      <c r="ABK62" s="104"/>
      <c r="ABL62" s="104"/>
      <c r="ABM62" s="104"/>
      <c r="ABN62" s="104"/>
      <c r="ABO62" s="104"/>
      <c r="ABP62" s="104"/>
      <c r="ABQ62" s="104"/>
      <c r="ABR62" s="104"/>
      <c r="ABS62" s="104"/>
      <c r="ABT62" s="104"/>
      <c r="ABU62" s="104"/>
      <c r="ABV62" s="104"/>
      <c r="ABW62" s="104"/>
      <c r="ABX62" s="104"/>
      <c r="ABY62" s="104"/>
      <c r="ABZ62" s="104"/>
      <c r="ACA62" s="104"/>
      <c r="ACB62" s="104"/>
      <c r="ACC62" s="104"/>
      <c r="ACD62" s="104"/>
      <c r="ACE62" s="104"/>
      <c r="ACF62" s="104"/>
      <c r="ACG62" s="104"/>
      <c r="ACH62" s="104"/>
      <c r="ACI62" s="104"/>
      <c r="ACJ62" s="104"/>
      <c r="ACK62" s="104"/>
      <c r="ACL62" s="104"/>
      <c r="ACM62" s="104"/>
      <c r="ACN62" s="104"/>
      <c r="ACO62" s="104"/>
      <c r="ACP62" s="104"/>
      <c r="ACQ62" s="104"/>
      <c r="ACR62" s="104"/>
      <c r="ACS62" s="104"/>
      <c r="ACT62" s="104"/>
      <c r="ACU62" s="104"/>
      <c r="ACV62" s="104"/>
      <c r="ACW62" s="104"/>
      <c r="ACX62" s="104"/>
      <c r="ACY62" s="104"/>
      <c r="ACZ62" s="104"/>
      <c r="ADA62" s="104"/>
      <c r="ADB62" s="104"/>
      <c r="ADC62" s="104"/>
      <c r="ADD62" s="104"/>
      <c r="ADE62" s="104"/>
      <c r="ADF62" s="104"/>
      <c r="ADG62" s="104"/>
      <c r="ADH62" s="104"/>
      <c r="ADI62" s="104"/>
      <c r="ADJ62" s="104"/>
      <c r="ADK62" s="104"/>
      <c r="ADL62" s="104"/>
      <c r="ADM62" s="104"/>
      <c r="ADN62" s="104"/>
      <c r="ADO62" s="104"/>
      <c r="ADP62" s="104"/>
      <c r="ADQ62" s="104"/>
      <c r="ADR62" s="104"/>
      <c r="ADS62" s="104"/>
      <c r="ADT62" s="104"/>
      <c r="ADU62" s="104"/>
      <c r="ADV62" s="104"/>
      <c r="ADW62" s="104"/>
      <c r="ADX62" s="104"/>
      <c r="ADY62" s="104"/>
      <c r="ADZ62" s="104"/>
      <c r="AEA62" s="104"/>
      <c r="AEB62" s="104"/>
      <c r="AEC62" s="104"/>
      <c r="AED62" s="104"/>
      <c r="AEE62" s="104"/>
      <c r="AEF62" s="104"/>
      <c r="AEG62" s="104"/>
      <c r="AEH62" s="104"/>
      <c r="AEI62" s="104"/>
      <c r="AEJ62" s="104"/>
      <c r="AEK62" s="104"/>
      <c r="AEL62" s="104"/>
      <c r="AEM62" s="104"/>
      <c r="AEN62" s="104"/>
      <c r="AEO62" s="104"/>
      <c r="AEP62" s="104"/>
      <c r="AEQ62" s="104"/>
      <c r="AER62" s="104"/>
      <c r="AES62" s="104"/>
      <c r="AET62" s="104"/>
      <c r="AEU62" s="104"/>
      <c r="AEV62" s="104"/>
      <c r="AEW62" s="104"/>
      <c r="AEX62" s="104"/>
      <c r="AEY62" s="104"/>
      <c r="AEZ62" s="104"/>
      <c r="AFA62" s="104"/>
      <c r="AFB62" s="104"/>
      <c r="AFC62" s="104"/>
      <c r="AFD62" s="104"/>
      <c r="AFE62" s="104"/>
      <c r="AFF62" s="104"/>
      <c r="AFG62" s="104"/>
      <c r="AFH62" s="104"/>
      <c r="AFI62" s="104"/>
      <c r="AFJ62" s="104"/>
      <c r="AFK62" s="104"/>
      <c r="AFL62" s="104"/>
      <c r="AFM62" s="104"/>
      <c r="AFN62" s="104"/>
      <c r="AFO62" s="104"/>
      <c r="AFP62" s="104"/>
      <c r="AFQ62" s="104"/>
      <c r="AFR62" s="104"/>
      <c r="AFS62" s="104"/>
      <c r="AFT62" s="104"/>
      <c r="AFU62" s="104"/>
      <c r="AFV62" s="104"/>
      <c r="AFW62" s="104"/>
      <c r="AFX62" s="104"/>
      <c r="AFY62" s="104"/>
      <c r="AFZ62" s="104"/>
      <c r="AGA62" s="104"/>
      <c r="AGB62" s="104"/>
      <c r="AGC62" s="104"/>
      <c r="AGD62" s="104"/>
      <c r="AGE62" s="104"/>
      <c r="AGF62" s="104"/>
      <c r="AGG62" s="104"/>
      <c r="AGH62" s="104"/>
      <c r="AGI62" s="104"/>
      <c r="AGJ62" s="104"/>
      <c r="AGK62" s="104"/>
      <c r="AGL62" s="104"/>
      <c r="AGM62" s="104"/>
      <c r="AGN62" s="104"/>
      <c r="AGO62" s="104"/>
      <c r="AGP62" s="104"/>
      <c r="AGQ62" s="104"/>
      <c r="AGR62" s="104"/>
      <c r="AGS62" s="104"/>
      <c r="AGT62" s="104"/>
      <c r="AGU62" s="104"/>
      <c r="AGV62" s="104"/>
      <c r="AGW62" s="104"/>
      <c r="AGX62" s="104"/>
      <c r="AGY62" s="104"/>
      <c r="AGZ62" s="104"/>
      <c r="AHA62" s="104"/>
      <c r="AHB62" s="104"/>
      <c r="AHC62" s="104"/>
      <c r="AHD62" s="104"/>
      <c r="AHE62" s="104"/>
      <c r="AHF62" s="104"/>
      <c r="AHG62" s="104"/>
      <c r="AHH62" s="104"/>
      <c r="AHI62" s="104"/>
      <c r="AHJ62" s="104"/>
      <c r="AHK62" s="104"/>
      <c r="AHL62" s="104"/>
      <c r="AHM62" s="104"/>
      <c r="AHN62" s="104"/>
      <c r="AHO62" s="104"/>
      <c r="AHP62" s="104"/>
      <c r="AHQ62" s="104"/>
      <c r="AHR62" s="104"/>
      <c r="AHS62" s="104"/>
      <c r="AHT62" s="104"/>
      <c r="AHU62" s="104"/>
      <c r="AHV62" s="104"/>
      <c r="AHW62" s="104"/>
      <c r="AHX62" s="104"/>
      <c r="AHY62" s="104"/>
      <c r="AHZ62" s="104"/>
      <c r="AIA62" s="104"/>
      <c r="AIB62" s="104"/>
      <c r="AIC62" s="104"/>
      <c r="AID62" s="104"/>
      <c r="AIE62" s="104"/>
      <c r="AIF62" s="104"/>
      <c r="AIG62" s="104"/>
      <c r="AIH62" s="104"/>
      <c r="AII62" s="104"/>
      <c r="AIJ62" s="104"/>
      <c r="AIK62" s="104"/>
      <c r="AIL62" s="104"/>
      <c r="AIM62" s="104"/>
      <c r="AIN62" s="104"/>
      <c r="AIO62" s="104"/>
      <c r="AIP62" s="104"/>
      <c r="AIQ62" s="104"/>
      <c r="AIR62" s="104"/>
      <c r="AIS62" s="104"/>
      <c r="AIT62" s="104"/>
      <c r="AIU62" s="104"/>
      <c r="AIV62" s="104"/>
      <c r="AIW62" s="104"/>
      <c r="AIX62" s="104"/>
      <c r="AIY62" s="104"/>
      <c r="AIZ62" s="104"/>
      <c r="AJA62" s="104"/>
      <c r="AJB62" s="104"/>
      <c r="AJC62" s="104"/>
      <c r="AJD62" s="104"/>
      <c r="AJE62" s="104"/>
      <c r="AJF62" s="104"/>
      <c r="AJG62" s="104"/>
      <c r="AJH62" s="104"/>
      <c r="AJI62" s="104"/>
      <c r="AJJ62" s="104"/>
      <c r="AJK62" s="104"/>
      <c r="AJL62" s="104"/>
      <c r="AJM62" s="104"/>
      <c r="AJN62" s="104"/>
      <c r="AJO62" s="104"/>
      <c r="AJP62" s="104"/>
      <c r="AJQ62" s="104"/>
      <c r="AJR62" s="104"/>
      <c r="AJS62" s="104"/>
      <c r="AJT62" s="104"/>
      <c r="AJU62" s="104"/>
      <c r="AJV62" s="104"/>
      <c r="AJW62" s="104"/>
      <c r="AJX62" s="104"/>
      <c r="AJY62" s="104"/>
      <c r="AJZ62" s="104"/>
      <c r="AKA62" s="104"/>
      <c r="AKB62" s="104"/>
      <c r="AKC62" s="104"/>
      <c r="AKD62" s="104"/>
      <c r="AKE62" s="104"/>
      <c r="AKF62" s="104"/>
      <c r="AKG62" s="104"/>
      <c r="AKH62" s="104"/>
      <c r="AKI62" s="104"/>
      <c r="AKJ62" s="104"/>
      <c r="AKK62" s="104"/>
      <c r="AKL62" s="104"/>
      <c r="AKM62" s="104"/>
      <c r="AKN62" s="104"/>
      <c r="AKO62" s="104"/>
      <c r="AKP62" s="104"/>
      <c r="AKQ62" s="104"/>
      <c r="AKR62" s="104"/>
      <c r="AKS62" s="104"/>
      <c r="AKT62" s="104"/>
      <c r="AKU62" s="104"/>
      <c r="AKV62" s="104"/>
      <c r="AKW62" s="104"/>
      <c r="AKX62" s="104"/>
      <c r="AKY62" s="104"/>
      <c r="AKZ62" s="104"/>
      <c r="ALA62" s="104"/>
      <c r="ALB62" s="104"/>
      <c r="ALC62" s="104"/>
      <c r="ALD62" s="104"/>
      <c r="ALE62" s="104"/>
      <c r="ALF62" s="104"/>
      <c r="ALG62" s="104"/>
      <c r="ALH62" s="104"/>
      <c r="ALI62" s="104"/>
      <c r="ALJ62" s="104"/>
      <c r="ALK62" s="104"/>
      <c r="ALL62" s="104"/>
      <c r="ALM62" s="104"/>
      <c r="ALN62" s="104"/>
      <c r="ALO62" s="104"/>
      <c r="ALP62" s="104"/>
      <c r="ALQ62" s="104"/>
      <c r="ALR62" s="104"/>
      <c r="ALS62" s="104"/>
      <c r="ALT62" s="104"/>
      <c r="ALU62" s="104"/>
      <c r="ALV62" s="104"/>
      <c r="ALW62" s="104"/>
      <c r="ALX62" s="104"/>
      <c r="ALY62" s="104"/>
      <c r="ALZ62" s="104"/>
      <c r="AMA62" s="104"/>
      <c r="AMB62" s="104"/>
      <c r="AMC62" s="104"/>
      <c r="AMD62" s="104"/>
      <c r="AME62" s="104"/>
      <c r="AMF62" s="104"/>
      <c r="AMG62" s="104"/>
      <c r="AMH62" s="104"/>
      <c r="AMI62" s="104"/>
      <c r="AMJ62" s="104"/>
    </row>
    <row r="63" spans="1:1024" ht="15" customHeight="1" x14ac:dyDescent="0.2">
      <c r="A63" s="207" t="s">
        <v>58</v>
      </c>
      <c r="B63" s="207"/>
      <c r="C63" s="207"/>
      <c r="D63" s="207"/>
      <c r="E63" s="143">
        <f>E61+E54</f>
        <v>1755237</v>
      </c>
      <c r="F63" s="144">
        <f>F61+F54</f>
        <v>1613290</v>
      </c>
      <c r="G63" s="208" t="s">
        <v>59</v>
      </c>
      <c r="H63" s="208"/>
      <c r="I63" s="208"/>
      <c r="J63" s="208"/>
      <c r="K63" s="192">
        <f>K61+K54</f>
        <v>1755237</v>
      </c>
      <c r="L63" s="192">
        <f>L61+L54</f>
        <v>1613290</v>
      </c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4"/>
      <c r="NY63" s="104"/>
      <c r="NZ63" s="104"/>
      <c r="OA63" s="104"/>
      <c r="OB63" s="104"/>
      <c r="OC63" s="104"/>
      <c r="OD63" s="104"/>
      <c r="OE63" s="104"/>
      <c r="OF63" s="104"/>
      <c r="OG63" s="104"/>
      <c r="OH63" s="104"/>
      <c r="OI63" s="104"/>
      <c r="OJ63" s="104"/>
      <c r="OK63" s="104"/>
      <c r="OL63" s="104"/>
      <c r="OM63" s="104"/>
      <c r="ON63" s="104"/>
      <c r="OO63" s="104"/>
      <c r="OP63" s="104"/>
      <c r="OQ63" s="104"/>
      <c r="OR63" s="104"/>
      <c r="OS63" s="104"/>
      <c r="OT63" s="104"/>
      <c r="OU63" s="104"/>
      <c r="OV63" s="104"/>
      <c r="OW63" s="104"/>
      <c r="OX63" s="104"/>
      <c r="OY63" s="104"/>
      <c r="OZ63" s="104"/>
      <c r="PA63" s="104"/>
      <c r="PB63" s="104"/>
      <c r="PC63" s="104"/>
      <c r="PD63" s="104"/>
      <c r="PE63" s="104"/>
      <c r="PF63" s="104"/>
      <c r="PG63" s="104"/>
      <c r="PH63" s="104"/>
      <c r="PI63" s="104"/>
      <c r="PJ63" s="104"/>
      <c r="PK63" s="104"/>
      <c r="PL63" s="104"/>
      <c r="PM63" s="104"/>
      <c r="PN63" s="104"/>
      <c r="PO63" s="104"/>
      <c r="PP63" s="104"/>
      <c r="PQ63" s="104"/>
      <c r="PR63" s="104"/>
      <c r="PS63" s="104"/>
      <c r="PT63" s="104"/>
      <c r="PU63" s="104"/>
      <c r="PV63" s="104"/>
      <c r="PW63" s="104"/>
      <c r="PX63" s="104"/>
      <c r="PY63" s="104"/>
      <c r="PZ63" s="104"/>
      <c r="QA63" s="104"/>
      <c r="QB63" s="104"/>
      <c r="QC63" s="104"/>
      <c r="QD63" s="104"/>
      <c r="QE63" s="104"/>
      <c r="QF63" s="104"/>
      <c r="QG63" s="104"/>
      <c r="QH63" s="104"/>
      <c r="QI63" s="104"/>
      <c r="QJ63" s="104"/>
      <c r="QK63" s="104"/>
      <c r="QL63" s="104"/>
      <c r="QM63" s="104"/>
      <c r="QN63" s="104"/>
      <c r="QO63" s="104"/>
      <c r="QP63" s="104"/>
      <c r="QQ63" s="104"/>
      <c r="QR63" s="104"/>
      <c r="QS63" s="104"/>
      <c r="QT63" s="104"/>
      <c r="QU63" s="104"/>
      <c r="QV63" s="104"/>
      <c r="QW63" s="104"/>
      <c r="QX63" s="104"/>
      <c r="QY63" s="104"/>
      <c r="QZ63" s="104"/>
      <c r="RA63" s="104"/>
      <c r="RB63" s="104"/>
      <c r="RC63" s="104"/>
      <c r="RD63" s="104"/>
      <c r="RE63" s="104"/>
      <c r="RF63" s="104"/>
      <c r="RG63" s="104"/>
      <c r="RH63" s="104"/>
      <c r="RI63" s="104"/>
      <c r="RJ63" s="104"/>
      <c r="RK63" s="104"/>
      <c r="RL63" s="104"/>
      <c r="RM63" s="104"/>
      <c r="RN63" s="104"/>
      <c r="RO63" s="104"/>
      <c r="RP63" s="104"/>
      <c r="RQ63" s="104"/>
      <c r="RR63" s="104"/>
      <c r="RS63" s="104"/>
      <c r="RT63" s="104"/>
      <c r="RU63" s="104"/>
      <c r="RV63" s="104"/>
      <c r="RW63" s="104"/>
      <c r="RX63" s="104"/>
      <c r="RY63" s="104"/>
      <c r="RZ63" s="104"/>
      <c r="SA63" s="104"/>
      <c r="SB63" s="104"/>
      <c r="SC63" s="104"/>
      <c r="SD63" s="104"/>
      <c r="SE63" s="104"/>
      <c r="SF63" s="104"/>
      <c r="SG63" s="104"/>
      <c r="SH63" s="104"/>
      <c r="SI63" s="104"/>
      <c r="SJ63" s="104"/>
      <c r="SK63" s="104"/>
      <c r="SL63" s="104"/>
      <c r="SM63" s="104"/>
      <c r="SN63" s="104"/>
      <c r="SO63" s="104"/>
      <c r="SP63" s="104"/>
      <c r="SQ63" s="104"/>
      <c r="SR63" s="104"/>
      <c r="SS63" s="104"/>
      <c r="ST63" s="104"/>
      <c r="SU63" s="104"/>
      <c r="SV63" s="104"/>
      <c r="SW63" s="104"/>
      <c r="SX63" s="104"/>
      <c r="SY63" s="104"/>
      <c r="SZ63" s="104"/>
      <c r="TA63" s="104"/>
      <c r="TB63" s="104"/>
      <c r="TC63" s="104"/>
      <c r="TD63" s="104"/>
      <c r="TE63" s="104"/>
      <c r="TF63" s="104"/>
      <c r="TG63" s="104"/>
      <c r="TH63" s="104"/>
      <c r="TI63" s="104"/>
      <c r="TJ63" s="104"/>
      <c r="TK63" s="104"/>
      <c r="TL63" s="104"/>
      <c r="TM63" s="104"/>
      <c r="TN63" s="104"/>
      <c r="TO63" s="104"/>
      <c r="TP63" s="104"/>
      <c r="TQ63" s="104"/>
      <c r="TR63" s="104"/>
      <c r="TS63" s="104"/>
      <c r="TT63" s="104"/>
      <c r="TU63" s="104"/>
      <c r="TV63" s="104"/>
      <c r="TW63" s="104"/>
      <c r="TX63" s="104"/>
      <c r="TY63" s="104"/>
      <c r="TZ63" s="104"/>
      <c r="UA63" s="104"/>
      <c r="UB63" s="104"/>
      <c r="UC63" s="104"/>
      <c r="UD63" s="104"/>
      <c r="UE63" s="104"/>
      <c r="UF63" s="104"/>
      <c r="UG63" s="104"/>
      <c r="UH63" s="104"/>
      <c r="UI63" s="104"/>
      <c r="UJ63" s="104"/>
      <c r="UK63" s="104"/>
      <c r="UL63" s="104"/>
      <c r="UM63" s="104"/>
      <c r="UN63" s="104"/>
      <c r="UO63" s="104"/>
      <c r="UP63" s="104"/>
      <c r="UQ63" s="104"/>
      <c r="UR63" s="104"/>
      <c r="US63" s="104"/>
      <c r="UT63" s="104"/>
      <c r="UU63" s="104"/>
      <c r="UV63" s="104"/>
      <c r="UW63" s="104"/>
      <c r="UX63" s="104"/>
      <c r="UY63" s="104"/>
      <c r="UZ63" s="104"/>
      <c r="VA63" s="104"/>
      <c r="VB63" s="104"/>
      <c r="VC63" s="104"/>
      <c r="VD63" s="104"/>
      <c r="VE63" s="104"/>
      <c r="VF63" s="104"/>
      <c r="VG63" s="104"/>
      <c r="VH63" s="104"/>
      <c r="VI63" s="104"/>
      <c r="VJ63" s="104"/>
      <c r="VK63" s="104"/>
      <c r="VL63" s="104"/>
      <c r="VM63" s="104"/>
      <c r="VN63" s="104"/>
      <c r="VO63" s="104"/>
      <c r="VP63" s="104"/>
      <c r="VQ63" s="104"/>
      <c r="VR63" s="104"/>
      <c r="VS63" s="104"/>
      <c r="VT63" s="104"/>
      <c r="VU63" s="104"/>
      <c r="VV63" s="104"/>
      <c r="VW63" s="104"/>
      <c r="VX63" s="104"/>
      <c r="VY63" s="104"/>
      <c r="VZ63" s="104"/>
      <c r="WA63" s="104"/>
      <c r="WB63" s="104"/>
      <c r="WC63" s="104"/>
      <c r="WD63" s="104"/>
      <c r="WE63" s="104"/>
      <c r="WF63" s="104"/>
      <c r="WG63" s="104"/>
      <c r="WH63" s="104"/>
      <c r="WI63" s="104"/>
      <c r="WJ63" s="104"/>
      <c r="WK63" s="104"/>
      <c r="WL63" s="104"/>
      <c r="WM63" s="104"/>
      <c r="WN63" s="104"/>
      <c r="WO63" s="104"/>
      <c r="WP63" s="104"/>
      <c r="WQ63" s="104"/>
      <c r="WR63" s="104"/>
      <c r="WS63" s="104"/>
      <c r="WT63" s="104"/>
      <c r="WU63" s="104"/>
      <c r="WV63" s="104"/>
      <c r="WW63" s="104"/>
      <c r="WX63" s="104"/>
      <c r="WY63" s="104"/>
      <c r="WZ63" s="104"/>
      <c r="XA63" s="104"/>
      <c r="XB63" s="104"/>
      <c r="XC63" s="104"/>
      <c r="XD63" s="104"/>
      <c r="XE63" s="104"/>
      <c r="XF63" s="104"/>
      <c r="XG63" s="104"/>
      <c r="XH63" s="104"/>
      <c r="XI63" s="104"/>
      <c r="XJ63" s="104"/>
      <c r="XK63" s="104"/>
      <c r="XL63" s="104"/>
      <c r="XM63" s="104"/>
      <c r="XN63" s="104"/>
      <c r="XO63" s="104"/>
      <c r="XP63" s="104"/>
      <c r="XQ63" s="104"/>
      <c r="XR63" s="104"/>
      <c r="XS63" s="104"/>
      <c r="XT63" s="104"/>
      <c r="XU63" s="104"/>
      <c r="XV63" s="104"/>
      <c r="XW63" s="104"/>
      <c r="XX63" s="104"/>
      <c r="XY63" s="104"/>
      <c r="XZ63" s="104"/>
      <c r="YA63" s="104"/>
      <c r="YB63" s="104"/>
      <c r="YC63" s="104"/>
      <c r="YD63" s="104"/>
      <c r="YE63" s="104"/>
      <c r="YF63" s="104"/>
      <c r="YG63" s="104"/>
      <c r="YH63" s="104"/>
      <c r="YI63" s="104"/>
      <c r="YJ63" s="104"/>
      <c r="YK63" s="104"/>
      <c r="YL63" s="104"/>
      <c r="YM63" s="104"/>
      <c r="YN63" s="104"/>
      <c r="YO63" s="104"/>
      <c r="YP63" s="104"/>
      <c r="YQ63" s="104"/>
      <c r="YR63" s="104"/>
      <c r="YS63" s="104"/>
      <c r="YT63" s="104"/>
      <c r="YU63" s="104"/>
      <c r="YV63" s="104"/>
      <c r="YW63" s="104"/>
      <c r="YX63" s="104"/>
      <c r="YY63" s="104"/>
      <c r="YZ63" s="104"/>
      <c r="ZA63" s="104"/>
      <c r="ZB63" s="104"/>
      <c r="ZC63" s="104"/>
      <c r="ZD63" s="104"/>
      <c r="ZE63" s="104"/>
      <c r="ZF63" s="104"/>
      <c r="ZG63" s="104"/>
      <c r="ZH63" s="104"/>
      <c r="ZI63" s="104"/>
      <c r="ZJ63" s="104"/>
      <c r="ZK63" s="104"/>
      <c r="ZL63" s="104"/>
      <c r="ZM63" s="104"/>
      <c r="ZN63" s="104"/>
      <c r="ZO63" s="104"/>
      <c r="ZP63" s="104"/>
      <c r="ZQ63" s="104"/>
      <c r="ZR63" s="104"/>
      <c r="ZS63" s="104"/>
      <c r="ZT63" s="104"/>
      <c r="ZU63" s="104"/>
      <c r="ZV63" s="104"/>
      <c r="ZW63" s="104"/>
      <c r="ZX63" s="104"/>
      <c r="ZY63" s="104"/>
      <c r="ZZ63" s="104"/>
      <c r="AAA63" s="104"/>
      <c r="AAB63" s="104"/>
      <c r="AAC63" s="104"/>
      <c r="AAD63" s="104"/>
      <c r="AAE63" s="104"/>
      <c r="AAF63" s="104"/>
      <c r="AAG63" s="104"/>
      <c r="AAH63" s="104"/>
      <c r="AAI63" s="104"/>
      <c r="AAJ63" s="104"/>
      <c r="AAK63" s="104"/>
      <c r="AAL63" s="104"/>
      <c r="AAM63" s="104"/>
      <c r="AAN63" s="104"/>
      <c r="AAO63" s="104"/>
      <c r="AAP63" s="104"/>
      <c r="AAQ63" s="104"/>
      <c r="AAR63" s="104"/>
      <c r="AAS63" s="104"/>
      <c r="AAT63" s="104"/>
      <c r="AAU63" s="104"/>
      <c r="AAV63" s="104"/>
      <c r="AAW63" s="104"/>
      <c r="AAX63" s="104"/>
      <c r="AAY63" s="104"/>
      <c r="AAZ63" s="104"/>
      <c r="ABA63" s="104"/>
      <c r="ABB63" s="104"/>
      <c r="ABC63" s="104"/>
      <c r="ABD63" s="104"/>
      <c r="ABE63" s="104"/>
      <c r="ABF63" s="104"/>
      <c r="ABG63" s="104"/>
      <c r="ABH63" s="104"/>
      <c r="ABI63" s="104"/>
      <c r="ABJ63" s="104"/>
      <c r="ABK63" s="104"/>
      <c r="ABL63" s="104"/>
      <c r="ABM63" s="104"/>
      <c r="ABN63" s="104"/>
      <c r="ABO63" s="104"/>
      <c r="ABP63" s="104"/>
      <c r="ABQ63" s="104"/>
      <c r="ABR63" s="104"/>
      <c r="ABS63" s="104"/>
      <c r="ABT63" s="104"/>
      <c r="ABU63" s="104"/>
      <c r="ABV63" s="104"/>
      <c r="ABW63" s="104"/>
      <c r="ABX63" s="104"/>
      <c r="ABY63" s="104"/>
      <c r="ABZ63" s="104"/>
      <c r="ACA63" s="104"/>
      <c r="ACB63" s="104"/>
      <c r="ACC63" s="104"/>
      <c r="ACD63" s="104"/>
      <c r="ACE63" s="104"/>
      <c r="ACF63" s="104"/>
      <c r="ACG63" s="104"/>
      <c r="ACH63" s="104"/>
      <c r="ACI63" s="104"/>
      <c r="ACJ63" s="104"/>
      <c r="ACK63" s="104"/>
      <c r="ACL63" s="104"/>
      <c r="ACM63" s="104"/>
      <c r="ACN63" s="104"/>
      <c r="ACO63" s="104"/>
      <c r="ACP63" s="104"/>
      <c r="ACQ63" s="104"/>
      <c r="ACR63" s="104"/>
      <c r="ACS63" s="104"/>
      <c r="ACT63" s="104"/>
      <c r="ACU63" s="104"/>
      <c r="ACV63" s="104"/>
      <c r="ACW63" s="104"/>
      <c r="ACX63" s="104"/>
      <c r="ACY63" s="104"/>
      <c r="ACZ63" s="104"/>
      <c r="ADA63" s="104"/>
      <c r="ADB63" s="104"/>
      <c r="ADC63" s="104"/>
      <c r="ADD63" s="104"/>
      <c r="ADE63" s="104"/>
      <c r="ADF63" s="104"/>
      <c r="ADG63" s="104"/>
      <c r="ADH63" s="104"/>
      <c r="ADI63" s="104"/>
      <c r="ADJ63" s="104"/>
      <c r="ADK63" s="104"/>
      <c r="ADL63" s="104"/>
      <c r="ADM63" s="104"/>
      <c r="ADN63" s="104"/>
      <c r="ADO63" s="104"/>
      <c r="ADP63" s="104"/>
      <c r="ADQ63" s="104"/>
      <c r="ADR63" s="104"/>
      <c r="ADS63" s="104"/>
      <c r="ADT63" s="104"/>
      <c r="ADU63" s="104"/>
      <c r="ADV63" s="104"/>
      <c r="ADW63" s="104"/>
      <c r="ADX63" s="104"/>
      <c r="ADY63" s="104"/>
      <c r="ADZ63" s="104"/>
      <c r="AEA63" s="104"/>
      <c r="AEB63" s="104"/>
      <c r="AEC63" s="104"/>
      <c r="AED63" s="104"/>
      <c r="AEE63" s="104"/>
      <c r="AEF63" s="104"/>
      <c r="AEG63" s="104"/>
      <c r="AEH63" s="104"/>
      <c r="AEI63" s="104"/>
      <c r="AEJ63" s="104"/>
      <c r="AEK63" s="104"/>
      <c r="AEL63" s="104"/>
      <c r="AEM63" s="104"/>
      <c r="AEN63" s="104"/>
      <c r="AEO63" s="104"/>
      <c r="AEP63" s="104"/>
      <c r="AEQ63" s="104"/>
      <c r="AER63" s="104"/>
      <c r="AES63" s="104"/>
      <c r="AET63" s="104"/>
      <c r="AEU63" s="104"/>
      <c r="AEV63" s="104"/>
      <c r="AEW63" s="104"/>
      <c r="AEX63" s="104"/>
      <c r="AEY63" s="104"/>
      <c r="AEZ63" s="104"/>
      <c r="AFA63" s="104"/>
      <c r="AFB63" s="104"/>
      <c r="AFC63" s="104"/>
      <c r="AFD63" s="104"/>
      <c r="AFE63" s="104"/>
      <c r="AFF63" s="104"/>
      <c r="AFG63" s="104"/>
      <c r="AFH63" s="104"/>
      <c r="AFI63" s="104"/>
      <c r="AFJ63" s="104"/>
      <c r="AFK63" s="104"/>
      <c r="AFL63" s="104"/>
      <c r="AFM63" s="104"/>
      <c r="AFN63" s="104"/>
      <c r="AFO63" s="104"/>
      <c r="AFP63" s="104"/>
      <c r="AFQ63" s="104"/>
      <c r="AFR63" s="104"/>
      <c r="AFS63" s="104"/>
      <c r="AFT63" s="104"/>
      <c r="AFU63" s="104"/>
      <c r="AFV63" s="104"/>
      <c r="AFW63" s="104"/>
      <c r="AFX63" s="104"/>
      <c r="AFY63" s="104"/>
      <c r="AFZ63" s="104"/>
      <c r="AGA63" s="104"/>
      <c r="AGB63" s="104"/>
      <c r="AGC63" s="104"/>
      <c r="AGD63" s="104"/>
      <c r="AGE63" s="104"/>
      <c r="AGF63" s="104"/>
      <c r="AGG63" s="104"/>
      <c r="AGH63" s="104"/>
      <c r="AGI63" s="104"/>
      <c r="AGJ63" s="104"/>
      <c r="AGK63" s="104"/>
      <c r="AGL63" s="104"/>
      <c r="AGM63" s="104"/>
      <c r="AGN63" s="104"/>
      <c r="AGO63" s="104"/>
      <c r="AGP63" s="104"/>
      <c r="AGQ63" s="104"/>
      <c r="AGR63" s="104"/>
      <c r="AGS63" s="104"/>
      <c r="AGT63" s="104"/>
      <c r="AGU63" s="104"/>
      <c r="AGV63" s="104"/>
      <c r="AGW63" s="104"/>
      <c r="AGX63" s="104"/>
      <c r="AGY63" s="104"/>
      <c r="AGZ63" s="104"/>
      <c r="AHA63" s="104"/>
      <c r="AHB63" s="104"/>
      <c r="AHC63" s="104"/>
      <c r="AHD63" s="104"/>
      <c r="AHE63" s="104"/>
      <c r="AHF63" s="104"/>
      <c r="AHG63" s="104"/>
      <c r="AHH63" s="104"/>
      <c r="AHI63" s="104"/>
      <c r="AHJ63" s="104"/>
      <c r="AHK63" s="104"/>
      <c r="AHL63" s="104"/>
      <c r="AHM63" s="104"/>
      <c r="AHN63" s="104"/>
      <c r="AHO63" s="104"/>
      <c r="AHP63" s="104"/>
      <c r="AHQ63" s="104"/>
      <c r="AHR63" s="104"/>
      <c r="AHS63" s="104"/>
      <c r="AHT63" s="104"/>
      <c r="AHU63" s="104"/>
      <c r="AHV63" s="104"/>
      <c r="AHW63" s="104"/>
      <c r="AHX63" s="104"/>
      <c r="AHY63" s="104"/>
      <c r="AHZ63" s="104"/>
      <c r="AIA63" s="104"/>
      <c r="AIB63" s="104"/>
      <c r="AIC63" s="104"/>
      <c r="AID63" s="104"/>
      <c r="AIE63" s="104"/>
      <c r="AIF63" s="104"/>
      <c r="AIG63" s="104"/>
      <c r="AIH63" s="104"/>
      <c r="AII63" s="104"/>
      <c r="AIJ63" s="104"/>
      <c r="AIK63" s="104"/>
      <c r="AIL63" s="104"/>
      <c r="AIM63" s="104"/>
      <c r="AIN63" s="104"/>
      <c r="AIO63" s="104"/>
      <c r="AIP63" s="104"/>
      <c r="AIQ63" s="104"/>
      <c r="AIR63" s="104"/>
      <c r="AIS63" s="104"/>
      <c r="AIT63" s="104"/>
      <c r="AIU63" s="104"/>
      <c r="AIV63" s="104"/>
      <c r="AIW63" s="104"/>
      <c r="AIX63" s="104"/>
      <c r="AIY63" s="104"/>
      <c r="AIZ63" s="104"/>
      <c r="AJA63" s="104"/>
      <c r="AJB63" s="104"/>
      <c r="AJC63" s="104"/>
      <c r="AJD63" s="104"/>
      <c r="AJE63" s="104"/>
      <c r="AJF63" s="104"/>
      <c r="AJG63" s="104"/>
      <c r="AJH63" s="104"/>
      <c r="AJI63" s="104"/>
      <c r="AJJ63" s="104"/>
      <c r="AJK63" s="104"/>
      <c r="AJL63" s="104"/>
      <c r="AJM63" s="104"/>
      <c r="AJN63" s="104"/>
      <c r="AJO63" s="104"/>
      <c r="AJP63" s="104"/>
      <c r="AJQ63" s="104"/>
      <c r="AJR63" s="104"/>
      <c r="AJS63" s="104"/>
      <c r="AJT63" s="104"/>
      <c r="AJU63" s="104"/>
      <c r="AJV63" s="104"/>
      <c r="AJW63" s="104"/>
      <c r="AJX63" s="104"/>
      <c r="AJY63" s="104"/>
      <c r="AJZ63" s="104"/>
      <c r="AKA63" s="104"/>
      <c r="AKB63" s="104"/>
      <c r="AKC63" s="104"/>
      <c r="AKD63" s="104"/>
      <c r="AKE63" s="104"/>
      <c r="AKF63" s="104"/>
      <c r="AKG63" s="104"/>
      <c r="AKH63" s="104"/>
      <c r="AKI63" s="104"/>
      <c r="AKJ63" s="104"/>
      <c r="AKK63" s="104"/>
      <c r="AKL63" s="104"/>
      <c r="AKM63" s="104"/>
      <c r="AKN63" s="104"/>
      <c r="AKO63" s="104"/>
      <c r="AKP63" s="104"/>
      <c r="AKQ63" s="104"/>
      <c r="AKR63" s="104"/>
      <c r="AKS63" s="104"/>
      <c r="AKT63" s="104"/>
      <c r="AKU63" s="104"/>
      <c r="AKV63" s="104"/>
      <c r="AKW63" s="104"/>
      <c r="AKX63" s="104"/>
      <c r="AKY63" s="104"/>
      <c r="AKZ63" s="104"/>
      <c r="ALA63" s="104"/>
      <c r="ALB63" s="104"/>
      <c r="ALC63" s="104"/>
      <c r="ALD63" s="104"/>
      <c r="ALE63" s="104"/>
      <c r="ALF63" s="104"/>
      <c r="ALG63" s="104"/>
      <c r="ALH63" s="104"/>
      <c r="ALI63" s="104"/>
      <c r="ALJ63" s="104"/>
      <c r="ALK63" s="104"/>
      <c r="ALL63" s="104"/>
      <c r="ALM63" s="104"/>
      <c r="ALN63" s="104"/>
      <c r="ALO63" s="104"/>
      <c r="ALP63" s="104"/>
      <c r="ALQ63" s="104"/>
      <c r="ALR63" s="104"/>
      <c r="ALS63" s="104"/>
      <c r="ALT63" s="104"/>
      <c r="ALU63" s="104"/>
      <c r="ALV63" s="104"/>
      <c r="ALW63" s="104"/>
      <c r="ALX63" s="104"/>
      <c r="ALY63" s="104"/>
      <c r="ALZ63" s="104"/>
      <c r="AMA63" s="104"/>
      <c r="AMB63" s="104"/>
      <c r="AMC63" s="104"/>
      <c r="AMD63" s="104"/>
      <c r="AME63" s="104"/>
      <c r="AMF63" s="104"/>
      <c r="AMG63" s="104"/>
      <c r="AMH63" s="104"/>
      <c r="AMI63" s="104"/>
      <c r="AMJ63" s="104"/>
    </row>
    <row r="64" spans="1:1024" ht="15" customHeight="1" x14ac:dyDescent="0.2">
      <c r="A64" s="200" t="s">
        <v>60</v>
      </c>
      <c r="B64" s="200"/>
      <c r="C64" s="200"/>
      <c r="D64" s="200"/>
      <c r="E64" s="158">
        <f>E44+E63</f>
        <v>3074987</v>
      </c>
      <c r="F64" s="158">
        <f>F63+F44</f>
        <v>2941540</v>
      </c>
      <c r="G64" s="200" t="s">
        <v>61</v>
      </c>
      <c r="H64" s="200"/>
      <c r="I64" s="200"/>
      <c r="J64" s="200"/>
      <c r="K64" s="192">
        <f>K44+K63</f>
        <v>3074987</v>
      </c>
      <c r="L64" s="192">
        <f>L44+L63</f>
        <v>2941540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4"/>
      <c r="NY64" s="104"/>
      <c r="NZ64" s="104"/>
      <c r="OA64" s="104"/>
      <c r="OB64" s="104"/>
      <c r="OC64" s="104"/>
      <c r="OD64" s="104"/>
      <c r="OE64" s="104"/>
      <c r="OF64" s="104"/>
      <c r="OG64" s="104"/>
      <c r="OH64" s="104"/>
      <c r="OI64" s="104"/>
      <c r="OJ64" s="104"/>
      <c r="OK64" s="104"/>
      <c r="OL64" s="104"/>
      <c r="OM64" s="104"/>
      <c r="ON64" s="104"/>
      <c r="OO64" s="104"/>
      <c r="OP64" s="104"/>
      <c r="OQ64" s="104"/>
      <c r="OR64" s="104"/>
      <c r="OS64" s="104"/>
      <c r="OT64" s="104"/>
      <c r="OU64" s="104"/>
      <c r="OV64" s="104"/>
      <c r="OW64" s="104"/>
      <c r="OX64" s="104"/>
      <c r="OY64" s="104"/>
      <c r="OZ64" s="104"/>
      <c r="PA64" s="104"/>
      <c r="PB64" s="104"/>
      <c r="PC64" s="104"/>
      <c r="PD64" s="104"/>
      <c r="PE64" s="104"/>
      <c r="PF64" s="104"/>
      <c r="PG64" s="104"/>
      <c r="PH64" s="104"/>
      <c r="PI64" s="104"/>
      <c r="PJ64" s="104"/>
      <c r="PK64" s="104"/>
      <c r="PL64" s="104"/>
      <c r="PM64" s="104"/>
      <c r="PN64" s="104"/>
      <c r="PO64" s="104"/>
      <c r="PP64" s="104"/>
      <c r="PQ64" s="104"/>
      <c r="PR64" s="104"/>
      <c r="PS64" s="104"/>
      <c r="PT64" s="104"/>
      <c r="PU64" s="104"/>
      <c r="PV64" s="104"/>
      <c r="PW64" s="104"/>
      <c r="PX64" s="104"/>
      <c r="PY64" s="104"/>
      <c r="PZ64" s="104"/>
      <c r="QA64" s="104"/>
      <c r="QB64" s="104"/>
      <c r="QC64" s="104"/>
      <c r="QD64" s="104"/>
      <c r="QE64" s="104"/>
      <c r="QF64" s="104"/>
      <c r="QG64" s="104"/>
      <c r="QH64" s="104"/>
      <c r="QI64" s="104"/>
      <c r="QJ64" s="104"/>
      <c r="QK64" s="104"/>
      <c r="QL64" s="104"/>
      <c r="QM64" s="104"/>
      <c r="QN64" s="104"/>
      <c r="QO64" s="104"/>
      <c r="QP64" s="104"/>
      <c r="QQ64" s="104"/>
      <c r="QR64" s="104"/>
      <c r="QS64" s="104"/>
      <c r="QT64" s="104"/>
      <c r="QU64" s="104"/>
      <c r="QV64" s="104"/>
      <c r="QW64" s="104"/>
      <c r="QX64" s="104"/>
      <c r="QY64" s="104"/>
      <c r="QZ64" s="104"/>
      <c r="RA64" s="104"/>
      <c r="RB64" s="104"/>
      <c r="RC64" s="104"/>
      <c r="RD64" s="104"/>
      <c r="RE64" s="104"/>
      <c r="RF64" s="104"/>
      <c r="RG64" s="104"/>
      <c r="RH64" s="104"/>
      <c r="RI64" s="104"/>
      <c r="RJ64" s="104"/>
      <c r="RK64" s="104"/>
      <c r="RL64" s="104"/>
      <c r="RM64" s="104"/>
      <c r="RN64" s="104"/>
      <c r="RO64" s="104"/>
      <c r="RP64" s="104"/>
      <c r="RQ64" s="104"/>
      <c r="RR64" s="104"/>
      <c r="RS64" s="104"/>
      <c r="RT64" s="104"/>
      <c r="RU64" s="104"/>
      <c r="RV64" s="104"/>
      <c r="RW64" s="104"/>
      <c r="RX64" s="104"/>
      <c r="RY64" s="104"/>
      <c r="RZ64" s="104"/>
      <c r="SA64" s="104"/>
      <c r="SB64" s="104"/>
      <c r="SC64" s="104"/>
      <c r="SD64" s="104"/>
      <c r="SE64" s="104"/>
      <c r="SF64" s="104"/>
      <c r="SG64" s="104"/>
      <c r="SH64" s="104"/>
      <c r="SI64" s="104"/>
      <c r="SJ64" s="104"/>
      <c r="SK64" s="104"/>
      <c r="SL64" s="104"/>
      <c r="SM64" s="104"/>
      <c r="SN64" s="104"/>
      <c r="SO64" s="104"/>
      <c r="SP64" s="104"/>
      <c r="SQ64" s="104"/>
      <c r="SR64" s="104"/>
      <c r="SS64" s="104"/>
      <c r="ST64" s="104"/>
      <c r="SU64" s="104"/>
      <c r="SV64" s="104"/>
      <c r="SW64" s="104"/>
      <c r="SX64" s="104"/>
      <c r="SY64" s="104"/>
      <c r="SZ64" s="104"/>
      <c r="TA64" s="104"/>
      <c r="TB64" s="104"/>
      <c r="TC64" s="104"/>
      <c r="TD64" s="104"/>
      <c r="TE64" s="104"/>
      <c r="TF64" s="104"/>
      <c r="TG64" s="104"/>
      <c r="TH64" s="104"/>
      <c r="TI64" s="104"/>
      <c r="TJ64" s="104"/>
      <c r="TK64" s="104"/>
      <c r="TL64" s="104"/>
      <c r="TM64" s="104"/>
      <c r="TN64" s="104"/>
      <c r="TO64" s="104"/>
      <c r="TP64" s="104"/>
      <c r="TQ64" s="104"/>
      <c r="TR64" s="104"/>
      <c r="TS64" s="104"/>
      <c r="TT64" s="104"/>
      <c r="TU64" s="104"/>
      <c r="TV64" s="104"/>
      <c r="TW64" s="104"/>
      <c r="TX64" s="104"/>
      <c r="TY64" s="104"/>
      <c r="TZ64" s="104"/>
      <c r="UA64" s="104"/>
      <c r="UB64" s="104"/>
      <c r="UC64" s="104"/>
      <c r="UD64" s="104"/>
      <c r="UE64" s="104"/>
      <c r="UF64" s="104"/>
      <c r="UG64" s="104"/>
      <c r="UH64" s="104"/>
      <c r="UI64" s="104"/>
      <c r="UJ64" s="104"/>
      <c r="UK64" s="104"/>
      <c r="UL64" s="104"/>
      <c r="UM64" s="104"/>
      <c r="UN64" s="104"/>
      <c r="UO64" s="104"/>
      <c r="UP64" s="104"/>
      <c r="UQ64" s="104"/>
      <c r="UR64" s="104"/>
      <c r="US64" s="104"/>
      <c r="UT64" s="104"/>
      <c r="UU64" s="104"/>
      <c r="UV64" s="104"/>
      <c r="UW64" s="104"/>
      <c r="UX64" s="104"/>
      <c r="UY64" s="104"/>
      <c r="UZ64" s="104"/>
      <c r="VA64" s="104"/>
      <c r="VB64" s="104"/>
      <c r="VC64" s="104"/>
      <c r="VD64" s="104"/>
      <c r="VE64" s="104"/>
      <c r="VF64" s="104"/>
      <c r="VG64" s="104"/>
      <c r="VH64" s="104"/>
      <c r="VI64" s="104"/>
      <c r="VJ64" s="104"/>
      <c r="VK64" s="104"/>
      <c r="VL64" s="104"/>
      <c r="VM64" s="104"/>
      <c r="VN64" s="104"/>
      <c r="VO64" s="104"/>
      <c r="VP64" s="104"/>
      <c r="VQ64" s="104"/>
      <c r="VR64" s="104"/>
      <c r="VS64" s="104"/>
      <c r="VT64" s="104"/>
      <c r="VU64" s="104"/>
      <c r="VV64" s="104"/>
      <c r="VW64" s="104"/>
      <c r="VX64" s="104"/>
      <c r="VY64" s="104"/>
      <c r="VZ64" s="104"/>
      <c r="WA64" s="104"/>
      <c r="WB64" s="104"/>
      <c r="WC64" s="104"/>
      <c r="WD64" s="104"/>
      <c r="WE64" s="104"/>
      <c r="WF64" s="104"/>
      <c r="WG64" s="104"/>
      <c r="WH64" s="104"/>
      <c r="WI64" s="104"/>
      <c r="WJ64" s="104"/>
      <c r="WK64" s="104"/>
      <c r="WL64" s="104"/>
      <c r="WM64" s="104"/>
      <c r="WN64" s="104"/>
      <c r="WO64" s="104"/>
      <c r="WP64" s="104"/>
      <c r="WQ64" s="104"/>
      <c r="WR64" s="104"/>
      <c r="WS64" s="104"/>
      <c r="WT64" s="104"/>
      <c r="WU64" s="104"/>
      <c r="WV64" s="104"/>
      <c r="WW64" s="104"/>
      <c r="WX64" s="104"/>
      <c r="WY64" s="104"/>
      <c r="WZ64" s="104"/>
      <c r="XA64" s="104"/>
      <c r="XB64" s="104"/>
      <c r="XC64" s="104"/>
      <c r="XD64" s="104"/>
      <c r="XE64" s="104"/>
      <c r="XF64" s="104"/>
      <c r="XG64" s="104"/>
      <c r="XH64" s="104"/>
      <c r="XI64" s="104"/>
      <c r="XJ64" s="104"/>
      <c r="XK64" s="104"/>
      <c r="XL64" s="104"/>
      <c r="XM64" s="104"/>
      <c r="XN64" s="104"/>
      <c r="XO64" s="104"/>
      <c r="XP64" s="104"/>
      <c r="XQ64" s="104"/>
      <c r="XR64" s="104"/>
      <c r="XS64" s="104"/>
      <c r="XT64" s="104"/>
      <c r="XU64" s="104"/>
      <c r="XV64" s="104"/>
      <c r="XW64" s="104"/>
      <c r="XX64" s="104"/>
      <c r="XY64" s="104"/>
      <c r="XZ64" s="104"/>
      <c r="YA64" s="104"/>
      <c r="YB64" s="104"/>
      <c r="YC64" s="104"/>
      <c r="YD64" s="104"/>
      <c r="YE64" s="104"/>
      <c r="YF64" s="104"/>
      <c r="YG64" s="104"/>
      <c r="YH64" s="104"/>
      <c r="YI64" s="104"/>
      <c r="YJ64" s="104"/>
      <c r="YK64" s="104"/>
      <c r="YL64" s="104"/>
      <c r="YM64" s="104"/>
      <c r="YN64" s="104"/>
      <c r="YO64" s="104"/>
      <c r="YP64" s="104"/>
      <c r="YQ64" s="104"/>
      <c r="YR64" s="104"/>
      <c r="YS64" s="104"/>
      <c r="YT64" s="104"/>
      <c r="YU64" s="104"/>
      <c r="YV64" s="104"/>
      <c r="YW64" s="104"/>
      <c r="YX64" s="104"/>
      <c r="YY64" s="104"/>
      <c r="YZ64" s="104"/>
      <c r="ZA64" s="104"/>
      <c r="ZB64" s="104"/>
      <c r="ZC64" s="104"/>
      <c r="ZD64" s="104"/>
      <c r="ZE64" s="104"/>
      <c r="ZF64" s="104"/>
      <c r="ZG64" s="104"/>
      <c r="ZH64" s="104"/>
      <c r="ZI64" s="104"/>
      <c r="ZJ64" s="104"/>
      <c r="ZK64" s="104"/>
      <c r="ZL64" s="104"/>
      <c r="ZM64" s="104"/>
      <c r="ZN64" s="104"/>
      <c r="ZO64" s="104"/>
      <c r="ZP64" s="104"/>
      <c r="ZQ64" s="104"/>
      <c r="ZR64" s="104"/>
      <c r="ZS64" s="104"/>
      <c r="ZT64" s="104"/>
      <c r="ZU64" s="104"/>
      <c r="ZV64" s="104"/>
      <c r="ZW64" s="104"/>
      <c r="ZX64" s="104"/>
      <c r="ZY64" s="104"/>
      <c r="ZZ64" s="104"/>
      <c r="AAA64" s="104"/>
      <c r="AAB64" s="104"/>
      <c r="AAC64" s="104"/>
      <c r="AAD64" s="104"/>
      <c r="AAE64" s="104"/>
      <c r="AAF64" s="104"/>
      <c r="AAG64" s="104"/>
      <c r="AAH64" s="104"/>
      <c r="AAI64" s="104"/>
      <c r="AAJ64" s="104"/>
      <c r="AAK64" s="104"/>
      <c r="AAL64" s="104"/>
      <c r="AAM64" s="104"/>
      <c r="AAN64" s="104"/>
      <c r="AAO64" s="104"/>
      <c r="AAP64" s="104"/>
      <c r="AAQ64" s="104"/>
      <c r="AAR64" s="104"/>
      <c r="AAS64" s="104"/>
      <c r="AAT64" s="104"/>
      <c r="AAU64" s="104"/>
      <c r="AAV64" s="104"/>
      <c r="AAW64" s="104"/>
      <c r="AAX64" s="104"/>
      <c r="AAY64" s="104"/>
      <c r="AAZ64" s="104"/>
      <c r="ABA64" s="104"/>
      <c r="ABB64" s="104"/>
      <c r="ABC64" s="104"/>
      <c r="ABD64" s="104"/>
      <c r="ABE64" s="104"/>
      <c r="ABF64" s="104"/>
      <c r="ABG64" s="104"/>
      <c r="ABH64" s="104"/>
      <c r="ABI64" s="104"/>
      <c r="ABJ64" s="104"/>
      <c r="ABK64" s="104"/>
      <c r="ABL64" s="104"/>
      <c r="ABM64" s="104"/>
      <c r="ABN64" s="104"/>
      <c r="ABO64" s="104"/>
      <c r="ABP64" s="104"/>
      <c r="ABQ64" s="104"/>
      <c r="ABR64" s="104"/>
      <c r="ABS64" s="104"/>
      <c r="ABT64" s="104"/>
      <c r="ABU64" s="104"/>
      <c r="ABV64" s="104"/>
      <c r="ABW64" s="104"/>
      <c r="ABX64" s="104"/>
      <c r="ABY64" s="104"/>
      <c r="ABZ64" s="104"/>
      <c r="ACA64" s="104"/>
      <c r="ACB64" s="104"/>
      <c r="ACC64" s="104"/>
      <c r="ACD64" s="104"/>
      <c r="ACE64" s="104"/>
      <c r="ACF64" s="104"/>
      <c r="ACG64" s="104"/>
      <c r="ACH64" s="104"/>
      <c r="ACI64" s="104"/>
      <c r="ACJ64" s="104"/>
      <c r="ACK64" s="104"/>
      <c r="ACL64" s="104"/>
      <c r="ACM64" s="104"/>
      <c r="ACN64" s="104"/>
      <c r="ACO64" s="104"/>
      <c r="ACP64" s="104"/>
      <c r="ACQ64" s="104"/>
      <c r="ACR64" s="104"/>
      <c r="ACS64" s="104"/>
      <c r="ACT64" s="104"/>
      <c r="ACU64" s="104"/>
      <c r="ACV64" s="104"/>
      <c r="ACW64" s="104"/>
      <c r="ACX64" s="104"/>
      <c r="ACY64" s="104"/>
      <c r="ACZ64" s="104"/>
      <c r="ADA64" s="104"/>
      <c r="ADB64" s="104"/>
      <c r="ADC64" s="104"/>
      <c r="ADD64" s="104"/>
      <c r="ADE64" s="104"/>
      <c r="ADF64" s="104"/>
      <c r="ADG64" s="104"/>
      <c r="ADH64" s="104"/>
      <c r="ADI64" s="104"/>
      <c r="ADJ64" s="104"/>
      <c r="ADK64" s="104"/>
      <c r="ADL64" s="104"/>
      <c r="ADM64" s="104"/>
      <c r="ADN64" s="104"/>
      <c r="ADO64" s="104"/>
      <c r="ADP64" s="104"/>
      <c r="ADQ64" s="104"/>
      <c r="ADR64" s="104"/>
      <c r="ADS64" s="104"/>
      <c r="ADT64" s="104"/>
      <c r="ADU64" s="104"/>
      <c r="ADV64" s="104"/>
      <c r="ADW64" s="104"/>
      <c r="ADX64" s="104"/>
      <c r="ADY64" s="104"/>
      <c r="ADZ64" s="104"/>
      <c r="AEA64" s="104"/>
      <c r="AEB64" s="104"/>
      <c r="AEC64" s="104"/>
      <c r="AED64" s="104"/>
      <c r="AEE64" s="104"/>
      <c r="AEF64" s="104"/>
      <c r="AEG64" s="104"/>
      <c r="AEH64" s="104"/>
      <c r="AEI64" s="104"/>
      <c r="AEJ64" s="104"/>
      <c r="AEK64" s="104"/>
      <c r="AEL64" s="104"/>
      <c r="AEM64" s="104"/>
      <c r="AEN64" s="104"/>
      <c r="AEO64" s="104"/>
      <c r="AEP64" s="104"/>
      <c r="AEQ64" s="104"/>
      <c r="AER64" s="104"/>
      <c r="AES64" s="104"/>
      <c r="AET64" s="104"/>
      <c r="AEU64" s="104"/>
      <c r="AEV64" s="104"/>
      <c r="AEW64" s="104"/>
      <c r="AEX64" s="104"/>
      <c r="AEY64" s="104"/>
      <c r="AEZ64" s="104"/>
      <c r="AFA64" s="104"/>
      <c r="AFB64" s="104"/>
      <c r="AFC64" s="104"/>
      <c r="AFD64" s="104"/>
      <c r="AFE64" s="104"/>
      <c r="AFF64" s="104"/>
      <c r="AFG64" s="104"/>
      <c r="AFH64" s="104"/>
      <c r="AFI64" s="104"/>
      <c r="AFJ64" s="104"/>
      <c r="AFK64" s="104"/>
      <c r="AFL64" s="104"/>
      <c r="AFM64" s="104"/>
      <c r="AFN64" s="104"/>
      <c r="AFO64" s="104"/>
      <c r="AFP64" s="104"/>
      <c r="AFQ64" s="104"/>
      <c r="AFR64" s="104"/>
      <c r="AFS64" s="104"/>
      <c r="AFT64" s="104"/>
      <c r="AFU64" s="104"/>
      <c r="AFV64" s="104"/>
      <c r="AFW64" s="104"/>
      <c r="AFX64" s="104"/>
      <c r="AFY64" s="104"/>
      <c r="AFZ64" s="104"/>
      <c r="AGA64" s="104"/>
      <c r="AGB64" s="104"/>
      <c r="AGC64" s="104"/>
      <c r="AGD64" s="104"/>
      <c r="AGE64" s="104"/>
      <c r="AGF64" s="104"/>
      <c r="AGG64" s="104"/>
      <c r="AGH64" s="104"/>
      <c r="AGI64" s="104"/>
      <c r="AGJ64" s="104"/>
      <c r="AGK64" s="104"/>
      <c r="AGL64" s="104"/>
      <c r="AGM64" s="104"/>
      <c r="AGN64" s="104"/>
      <c r="AGO64" s="104"/>
      <c r="AGP64" s="104"/>
      <c r="AGQ64" s="104"/>
      <c r="AGR64" s="104"/>
      <c r="AGS64" s="104"/>
      <c r="AGT64" s="104"/>
      <c r="AGU64" s="104"/>
      <c r="AGV64" s="104"/>
      <c r="AGW64" s="104"/>
      <c r="AGX64" s="104"/>
      <c r="AGY64" s="104"/>
      <c r="AGZ64" s="104"/>
      <c r="AHA64" s="104"/>
      <c r="AHB64" s="104"/>
      <c r="AHC64" s="104"/>
      <c r="AHD64" s="104"/>
      <c r="AHE64" s="104"/>
      <c r="AHF64" s="104"/>
      <c r="AHG64" s="104"/>
      <c r="AHH64" s="104"/>
      <c r="AHI64" s="104"/>
      <c r="AHJ64" s="104"/>
      <c r="AHK64" s="104"/>
      <c r="AHL64" s="104"/>
      <c r="AHM64" s="104"/>
      <c r="AHN64" s="104"/>
      <c r="AHO64" s="104"/>
      <c r="AHP64" s="104"/>
      <c r="AHQ64" s="104"/>
      <c r="AHR64" s="104"/>
      <c r="AHS64" s="104"/>
      <c r="AHT64" s="104"/>
      <c r="AHU64" s="104"/>
      <c r="AHV64" s="104"/>
      <c r="AHW64" s="104"/>
      <c r="AHX64" s="104"/>
      <c r="AHY64" s="104"/>
      <c r="AHZ64" s="104"/>
      <c r="AIA64" s="104"/>
      <c r="AIB64" s="104"/>
      <c r="AIC64" s="104"/>
      <c r="AID64" s="104"/>
      <c r="AIE64" s="104"/>
      <c r="AIF64" s="104"/>
      <c r="AIG64" s="104"/>
      <c r="AIH64" s="104"/>
      <c r="AII64" s="104"/>
      <c r="AIJ64" s="104"/>
      <c r="AIK64" s="104"/>
      <c r="AIL64" s="104"/>
      <c r="AIM64" s="104"/>
      <c r="AIN64" s="104"/>
      <c r="AIO64" s="104"/>
      <c r="AIP64" s="104"/>
      <c r="AIQ64" s="104"/>
      <c r="AIR64" s="104"/>
      <c r="AIS64" s="104"/>
      <c r="AIT64" s="104"/>
      <c r="AIU64" s="104"/>
      <c r="AIV64" s="104"/>
      <c r="AIW64" s="104"/>
      <c r="AIX64" s="104"/>
      <c r="AIY64" s="104"/>
      <c r="AIZ64" s="104"/>
      <c r="AJA64" s="104"/>
      <c r="AJB64" s="104"/>
      <c r="AJC64" s="104"/>
      <c r="AJD64" s="104"/>
      <c r="AJE64" s="104"/>
      <c r="AJF64" s="104"/>
      <c r="AJG64" s="104"/>
      <c r="AJH64" s="104"/>
      <c r="AJI64" s="104"/>
      <c r="AJJ64" s="104"/>
      <c r="AJK64" s="104"/>
      <c r="AJL64" s="104"/>
      <c r="AJM64" s="104"/>
      <c r="AJN64" s="104"/>
      <c r="AJO64" s="104"/>
      <c r="AJP64" s="104"/>
      <c r="AJQ64" s="104"/>
      <c r="AJR64" s="104"/>
      <c r="AJS64" s="104"/>
      <c r="AJT64" s="104"/>
      <c r="AJU64" s="104"/>
      <c r="AJV64" s="104"/>
      <c r="AJW64" s="104"/>
      <c r="AJX64" s="104"/>
      <c r="AJY64" s="104"/>
      <c r="AJZ64" s="104"/>
      <c r="AKA64" s="104"/>
      <c r="AKB64" s="104"/>
      <c r="AKC64" s="104"/>
      <c r="AKD64" s="104"/>
      <c r="AKE64" s="104"/>
      <c r="AKF64" s="104"/>
      <c r="AKG64" s="104"/>
      <c r="AKH64" s="104"/>
      <c r="AKI64" s="104"/>
      <c r="AKJ64" s="104"/>
      <c r="AKK64" s="104"/>
      <c r="AKL64" s="104"/>
      <c r="AKM64" s="104"/>
      <c r="AKN64" s="104"/>
      <c r="AKO64" s="104"/>
      <c r="AKP64" s="104"/>
      <c r="AKQ64" s="104"/>
      <c r="AKR64" s="104"/>
      <c r="AKS64" s="104"/>
      <c r="AKT64" s="104"/>
      <c r="AKU64" s="104"/>
      <c r="AKV64" s="104"/>
      <c r="AKW64" s="104"/>
      <c r="AKX64" s="104"/>
      <c r="AKY64" s="104"/>
      <c r="AKZ64" s="104"/>
      <c r="ALA64" s="104"/>
      <c r="ALB64" s="104"/>
      <c r="ALC64" s="104"/>
      <c r="ALD64" s="104"/>
      <c r="ALE64" s="104"/>
      <c r="ALF64" s="104"/>
      <c r="ALG64" s="104"/>
      <c r="ALH64" s="104"/>
      <c r="ALI64" s="104"/>
      <c r="ALJ64" s="104"/>
      <c r="ALK64" s="104"/>
      <c r="ALL64" s="104"/>
      <c r="ALM64" s="104"/>
      <c r="ALN64" s="104"/>
      <c r="ALO64" s="104"/>
      <c r="ALP64" s="104"/>
      <c r="ALQ64" s="104"/>
      <c r="ALR64" s="104"/>
      <c r="ALS64" s="104"/>
      <c r="ALT64" s="104"/>
      <c r="ALU64" s="104"/>
      <c r="ALV64" s="104"/>
      <c r="ALW64" s="104"/>
      <c r="ALX64" s="104"/>
      <c r="ALY64" s="104"/>
      <c r="ALZ64" s="104"/>
      <c r="AMA64" s="104"/>
      <c r="AMB64" s="104"/>
      <c r="AMC64" s="104"/>
      <c r="AMD64" s="104"/>
      <c r="AME64" s="104"/>
      <c r="AMF64" s="104"/>
      <c r="AMG64" s="104"/>
      <c r="AMH64" s="104"/>
      <c r="AMI64" s="104"/>
      <c r="AMJ64" s="104"/>
    </row>
    <row r="65" spans="1:14" s="164" customFormat="1" ht="6" customHeight="1" x14ac:dyDescent="0.2">
      <c r="A65" s="159"/>
      <c r="B65" s="159"/>
      <c r="C65" s="159"/>
      <c r="D65" s="159"/>
      <c r="E65" s="160"/>
      <c r="F65" s="161"/>
      <c r="G65" s="162"/>
      <c r="H65" s="162"/>
      <c r="I65" s="162"/>
      <c r="J65" s="162"/>
      <c r="K65" s="163"/>
      <c r="L65" s="163"/>
    </row>
    <row r="66" spans="1:14" x14ac:dyDescent="0.2">
      <c r="A66" s="159"/>
      <c r="B66" s="159"/>
      <c r="C66" s="159"/>
      <c r="D66" s="159"/>
      <c r="E66" s="160"/>
      <c r="F66" s="161"/>
      <c r="G66" s="165"/>
      <c r="H66" s="165"/>
      <c r="I66" s="165"/>
      <c r="J66" s="165"/>
      <c r="K66" s="193">
        <v>2018</v>
      </c>
      <c r="L66" s="193">
        <v>2017</v>
      </c>
      <c r="M66" s="104"/>
    </row>
    <row r="67" spans="1:14" ht="15" customHeight="1" x14ac:dyDescent="0.2">
      <c r="A67" s="159"/>
      <c r="B67" s="159"/>
      <c r="C67" s="159"/>
      <c r="D67" s="159"/>
      <c r="E67" s="160"/>
      <c r="F67" s="161"/>
      <c r="G67" s="211" t="s">
        <v>62</v>
      </c>
      <c r="H67" s="211"/>
      <c r="I67" s="211"/>
      <c r="J67" s="211"/>
      <c r="K67" s="166">
        <f>K11+K22+K31+K47+K57</f>
        <v>2748150</v>
      </c>
      <c r="L67" s="166">
        <f>L11+L22+L31+L47+L57</f>
        <v>2650457</v>
      </c>
      <c r="M67" s="131"/>
    </row>
    <row r="68" spans="1:14" ht="15" customHeight="1" x14ac:dyDescent="0.2">
      <c r="A68" s="104"/>
      <c r="B68" s="104"/>
      <c r="C68" s="104"/>
      <c r="D68" s="104"/>
      <c r="E68" s="105"/>
      <c r="F68" s="105"/>
      <c r="G68" s="209" t="s">
        <v>63</v>
      </c>
      <c r="H68" s="209"/>
      <c r="I68" s="209"/>
      <c r="J68" s="209"/>
      <c r="K68" s="118">
        <f>K23+K32+K49+K58</f>
        <v>107175</v>
      </c>
      <c r="L68" s="118">
        <f>L23+L32+L49+L58</f>
        <v>149083</v>
      </c>
    </row>
    <row r="69" spans="1:14" ht="15" customHeight="1" x14ac:dyDescent="0.2">
      <c r="A69" s="104"/>
      <c r="B69" s="104"/>
      <c r="C69" s="104"/>
      <c r="D69" s="104"/>
      <c r="G69" s="209" t="s">
        <v>64</v>
      </c>
      <c r="H69" s="209"/>
      <c r="I69" s="209"/>
      <c r="J69" s="209"/>
      <c r="K69" s="118">
        <f>K34+K36+K37+K50</f>
        <v>199662</v>
      </c>
      <c r="L69" s="118">
        <f>L34+L36+L37+L50+L51</f>
        <v>122000</v>
      </c>
    </row>
    <row r="70" spans="1:14" ht="15" customHeight="1" x14ac:dyDescent="0.2">
      <c r="A70" s="104"/>
      <c r="B70" s="104"/>
      <c r="C70" s="104"/>
      <c r="D70" s="104"/>
      <c r="G70" s="209" t="s">
        <v>65</v>
      </c>
      <c r="H70" s="209"/>
      <c r="I70" s="209"/>
      <c r="J70" s="209"/>
      <c r="K70" s="118">
        <f>K38</f>
        <v>20000</v>
      </c>
      <c r="L70" s="169">
        <f>L38</f>
        <v>20000</v>
      </c>
    </row>
    <row r="71" spans="1:14" ht="15" hidden="1" customHeight="1" x14ac:dyDescent="0.2">
      <c r="A71" s="104"/>
      <c r="B71" s="104"/>
      <c r="C71" s="104"/>
      <c r="D71" s="104"/>
      <c r="G71" s="212" t="s">
        <v>66</v>
      </c>
      <c r="H71" s="212"/>
      <c r="I71" s="212"/>
      <c r="J71" s="212"/>
      <c r="K71" s="170">
        <f>K33</f>
        <v>0</v>
      </c>
      <c r="L71" s="169">
        <f>L33</f>
        <v>0</v>
      </c>
    </row>
    <row r="72" spans="1:14" ht="15" customHeight="1" x14ac:dyDescent="0.2">
      <c r="A72" s="104"/>
      <c r="B72" s="104"/>
      <c r="C72" s="104"/>
      <c r="D72" s="104"/>
      <c r="E72" s="105"/>
      <c r="G72" s="213" t="s">
        <v>67</v>
      </c>
      <c r="H72" s="213"/>
      <c r="I72" s="213"/>
      <c r="J72" s="213"/>
      <c r="K72" s="185">
        <f>SUM(K67:K71)</f>
        <v>3074987</v>
      </c>
      <c r="L72" s="186">
        <f>SUM(L67:L71)</f>
        <v>2941540</v>
      </c>
    </row>
    <row r="73" spans="1:14" x14ac:dyDescent="0.2">
      <c r="A73" s="104"/>
      <c r="B73" s="104"/>
      <c r="C73" s="104"/>
      <c r="D73" s="104"/>
      <c r="G73" s="171"/>
      <c r="H73" s="104"/>
      <c r="I73" s="104"/>
      <c r="J73" s="104"/>
      <c r="K73" s="105"/>
    </row>
    <row r="74" spans="1:14" ht="15" customHeight="1" x14ac:dyDescent="0.2">
      <c r="A74" s="215" t="s">
        <v>68</v>
      </c>
      <c r="B74" s="216"/>
      <c r="C74" s="216"/>
      <c r="D74" s="216"/>
      <c r="E74" s="216"/>
      <c r="F74" s="173"/>
      <c r="G74" s="172"/>
      <c r="H74" s="172"/>
      <c r="I74" s="172"/>
      <c r="J74" s="172"/>
      <c r="K74" s="105"/>
      <c r="L74" s="105"/>
    </row>
    <row r="75" spans="1:14" ht="15" customHeight="1" x14ac:dyDescent="0.2">
      <c r="A75" s="214" t="s">
        <v>2</v>
      </c>
      <c r="B75" s="214"/>
      <c r="C75" s="214"/>
      <c r="D75" s="214"/>
      <c r="E75" s="174">
        <v>2018</v>
      </c>
      <c r="F75" s="175">
        <v>2017</v>
      </c>
      <c r="G75" s="214" t="s">
        <v>3</v>
      </c>
      <c r="H75" s="214"/>
      <c r="I75" s="214"/>
      <c r="J75" s="214"/>
      <c r="K75" s="176">
        <v>2018</v>
      </c>
      <c r="L75" s="175">
        <v>2017</v>
      </c>
    </row>
    <row r="76" spans="1:14" ht="15" customHeight="1" x14ac:dyDescent="0.2">
      <c r="A76" s="195" t="s">
        <v>69</v>
      </c>
      <c r="B76" s="195"/>
      <c r="C76" s="195"/>
      <c r="D76" s="195"/>
      <c r="E76" s="119"/>
      <c r="F76" s="125"/>
      <c r="G76" s="195" t="s">
        <v>69</v>
      </c>
      <c r="H76" s="195"/>
      <c r="I76" s="195"/>
      <c r="J76" s="195"/>
      <c r="K76" s="118"/>
      <c r="L76" s="118"/>
    </row>
    <row r="77" spans="1:14" ht="15" customHeight="1" x14ac:dyDescent="0.2">
      <c r="A77" s="203" t="s">
        <v>70</v>
      </c>
      <c r="B77" s="203"/>
      <c r="C77" s="203"/>
      <c r="D77" s="203"/>
      <c r="E77" s="119">
        <f>546507+34912+199516+1180</f>
        <v>782115</v>
      </c>
      <c r="F77" s="119">
        <f>515319+42235+39109+205949</f>
        <v>802612</v>
      </c>
      <c r="G77" s="197" t="s">
        <v>193</v>
      </c>
      <c r="H77" s="197"/>
      <c r="I77" s="197"/>
      <c r="J77" s="196"/>
      <c r="K77" s="177">
        <f>423167+25835+101757+87722+52440+25500+33000+48590</f>
        <v>798011</v>
      </c>
      <c r="L77" s="136">
        <f>395099+42235+31606+100055+52446+53963+105574+33249+25537</f>
        <v>839764</v>
      </c>
      <c r="M77" s="178"/>
    </row>
    <row r="78" spans="1:14" ht="15" customHeight="1" x14ac:dyDescent="0.2">
      <c r="A78" s="203" t="s">
        <v>71</v>
      </c>
      <c r="B78" s="203"/>
      <c r="C78" s="203"/>
      <c r="D78" s="203"/>
      <c r="E78" s="119">
        <f>134764+87400+42500+55000+79970</f>
        <v>399634</v>
      </c>
      <c r="F78" s="119">
        <f>147231+87409+85413+55415+42562</f>
        <v>418030</v>
      </c>
      <c r="G78" s="197" t="s">
        <v>194</v>
      </c>
      <c r="H78" s="197"/>
      <c r="I78" s="197"/>
      <c r="J78" s="196"/>
      <c r="K78" s="179">
        <f>123340+9077+97759+47042+34960+17000+22000+31380</f>
        <v>382558</v>
      </c>
      <c r="L78" s="118">
        <f>120220+7503+47175+34964+31450+100374+22166+17025</f>
        <v>380877</v>
      </c>
      <c r="N78" s="178"/>
    </row>
    <row r="79" spans="1:14" x14ac:dyDescent="0.2">
      <c r="A79" s="204" t="s">
        <v>166</v>
      </c>
      <c r="B79" s="204"/>
      <c r="C79" s="204"/>
      <c r="D79" s="204"/>
      <c r="E79" s="119">
        <v>240000</v>
      </c>
      <c r="F79" s="125">
        <v>0</v>
      </c>
      <c r="K79" s="179"/>
      <c r="L79" s="118"/>
    </row>
    <row r="80" spans="1:14" ht="15" customHeight="1" x14ac:dyDescent="0.2">
      <c r="E80" s="119"/>
      <c r="F80" s="125"/>
      <c r="G80" s="196" t="s">
        <v>167</v>
      </c>
      <c r="H80" s="222"/>
      <c r="I80" s="222"/>
      <c r="J80" s="222"/>
      <c r="K80" s="179">
        <v>120000</v>
      </c>
      <c r="L80" s="118">
        <v>0</v>
      </c>
    </row>
    <row r="81" spans="1:13" ht="15" customHeight="1" x14ac:dyDescent="0.2">
      <c r="A81" s="195" t="s">
        <v>176</v>
      </c>
      <c r="B81" s="195"/>
      <c r="C81" s="195"/>
      <c r="D81" s="195"/>
      <c r="E81" s="116"/>
      <c r="G81" s="197" t="s">
        <v>168</v>
      </c>
      <c r="H81" s="197"/>
      <c r="I81" s="197"/>
      <c r="J81" s="196"/>
      <c r="K81" s="179">
        <v>120000</v>
      </c>
      <c r="L81" s="118">
        <v>0</v>
      </c>
    </row>
    <row r="82" spans="1:13" ht="15" customHeight="1" x14ac:dyDescent="0.2">
      <c r="A82" s="204" t="s">
        <v>72</v>
      </c>
      <c r="B82" s="204"/>
      <c r="C82" s="204"/>
      <c r="D82" s="204"/>
      <c r="E82" s="119">
        <v>100000</v>
      </c>
      <c r="F82" s="125">
        <v>100000</v>
      </c>
      <c r="K82" s="179"/>
      <c r="L82" s="118"/>
    </row>
    <row r="83" spans="1:13" ht="15" customHeight="1" x14ac:dyDescent="0.2">
      <c r="A83" s="203" t="s">
        <v>73</v>
      </c>
      <c r="B83" s="203"/>
      <c r="C83" s="203"/>
      <c r="D83" s="203"/>
      <c r="E83" s="119">
        <v>103500</v>
      </c>
      <c r="F83" s="119">
        <v>92000</v>
      </c>
      <c r="G83" s="197" t="s">
        <v>177</v>
      </c>
      <c r="H83" s="197"/>
      <c r="I83" s="197"/>
      <c r="J83" s="196"/>
      <c r="K83" s="137">
        <v>100000</v>
      </c>
      <c r="L83" s="124">
        <v>100000</v>
      </c>
    </row>
    <row r="84" spans="1:13" s="106" customFormat="1" x14ac:dyDescent="0.25">
      <c r="A84" s="223"/>
      <c r="B84" s="223"/>
      <c r="C84" s="223"/>
      <c r="D84" s="224"/>
      <c r="E84" s="181"/>
      <c r="F84" s="181"/>
      <c r="G84" s="197" t="s">
        <v>178</v>
      </c>
      <c r="H84" s="197"/>
      <c r="I84" s="197"/>
      <c r="J84" s="197"/>
      <c r="K84" s="136">
        <f>E83</f>
        <v>103500</v>
      </c>
      <c r="L84" s="136">
        <v>92000</v>
      </c>
    </row>
    <row r="85" spans="1:13" ht="15" customHeight="1" x14ac:dyDescent="0.2">
      <c r="A85" s="221" t="s">
        <v>60</v>
      </c>
      <c r="B85" s="221"/>
      <c r="C85" s="221"/>
      <c r="D85" s="221"/>
      <c r="E85" s="182">
        <f>SUM(E77:E84)</f>
        <v>1625249</v>
      </c>
      <c r="F85" s="182">
        <f>SUM(F77:F84)</f>
        <v>1412642</v>
      </c>
      <c r="G85" s="221" t="s">
        <v>61</v>
      </c>
      <c r="H85" s="221"/>
      <c r="I85" s="221"/>
      <c r="J85" s="221"/>
      <c r="K85" s="183">
        <f>SUM(K76:K84)</f>
        <v>1624069</v>
      </c>
      <c r="L85" s="184">
        <f>SUM(L76:L84)</f>
        <v>1412641</v>
      </c>
      <c r="M85" s="178"/>
    </row>
    <row r="86" spans="1:13" x14ac:dyDescent="0.2">
      <c r="A86" s="104"/>
      <c r="B86" s="104"/>
      <c r="C86" s="104"/>
      <c r="D86" s="104"/>
      <c r="E86" s="105"/>
      <c r="F86" s="105"/>
      <c r="G86" s="104"/>
      <c r="H86" s="104"/>
      <c r="I86" s="104"/>
      <c r="J86" s="104"/>
      <c r="K86" s="105"/>
      <c r="L86" s="105"/>
    </row>
    <row r="87" spans="1:13" ht="15" customHeight="1" x14ac:dyDescent="0.2">
      <c r="A87" s="104"/>
      <c r="B87" s="104"/>
      <c r="C87" s="104"/>
      <c r="D87" s="104"/>
      <c r="E87" s="105"/>
      <c r="F87" s="105"/>
      <c r="G87" s="211" t="s">
        <v>62</v>
      </c>
      <c r="H87" s="211"/>
      <c r="I87" s="211"/>
      <c r="J87" s="211"/>
      <c r="K87" s="166">
        <f>K77+K80+K84</f>
        <v>1021511</v>
      </c>
      <c r="L87" s="166">
        <f>L77+L80+L84</f>
        <v>931764</v>
      </c>
    </row>
    <row r="88" spans="1:13" ht="15" customHeight="1" x14ac:dyDescent="0.2">
      <c r="A88" s="104"/>
      <c r="B88" s="104"/>
      <c r="C88" s="104"/>
      <c r="D88" s="104"/>
      <c r="E88" s="105"/>
      <c r="F88" s="105"/>
      <c r="G88" s="209" t="s">
        <v>186</v>
      </c>
      <c r="H88" s="209"/>
      <c r="I88" s="209"/>
      <c r="J88" s="209"/>
      <c r="K88" s="118">
        <f>K78+K81+K83</f>
        <v>602558</v>
      </c>
      <c r="L88" s="125">
        <f>L78+L81+L83</f>
        <v>480877</v>
      </c>
    </row>
    <row r="89" spans="1:13" ht="15" customHeight="1" x14ac:dyDescent="0.2">
      <c r="A89" s="104"/>
      <c r="B89" s="104"/>
      <c r="C89" s="104"/>
      <c r="D89" s="104"/>
      <c r="E89" s="105"/>
      <c r="F89" s="105"/>
      <c r="G89" s="213" t="s">
        <v>67</v>
      </c>
      <c r="H89" s="213"/>
      <c r="I89" s="213"/>
      <c r="J89" s="213"/>
      <c r="K89" s="185">
        <f>SUM(K87:K88)</f>
        <v>1624069</v>
      </c>
      <c r="L89" s="186">
        <f>SUM(L87:L88)</f>
        <v>1412641</v>
      </c>
    </row>
    <row r="90" spans="1:13" x14ac:dyDescent="0.2">
      <c r="A90" s="104"/>
      <c r="B90" s="104"/>
      <c r="C90" s="104"/>
      <c r="D90" s="104"/>
      <c r="E90" s="105"/>
      <c r="F90" s="105"/>
      <c r="G90" s="104"/>
      <c r="H90" s="104"/>
      <c r="I90" s="104"/>
      <c r="J90" s="104"/>
      <c r="K90" s="105"/>
      <c r="L90" s="105"/>
    </row>
    <row r="91" spans="1:13" ht="18.75" customHeight="1" x14ac:dyDescent="0.2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</row>
    <row r="92" spans="1:13" ht="15" customHeight="1" x14ac:dyDescent="0.2">
      <c r="A92" s="220" t="s">
        <v>169</v>
      </c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</row>
    <row r="95" spans="1:13" x14ac:dyDescent="0.2">
      <c r="A95" s="187" t="s">
        <v>174</v>
      </c>
    </row>
    <row r="96" spans="1:13" x14ac:dyDescent="0.2">
      <c r="A96" s="104" t="s">
        <v>170</v>
      </c>
    </row>
    <row r="97" spans="1:11" x14ac:dyDescent="0.2">
      <c r="A97" s="104" t="s">
        <v>171</v>
      </c>
    </row>
    <row r="98" spans="1:11" x14ac:dyDescent="0.2">
      <c r="A98" s="104" t="s">
        <v>175</v>
      </c>
    </row>
    <row r="99" spans="1:11" x14ac:dyDescent="0.2">
      <c r="A99" s="104" t="s">
        <v>179</v>
      </c>
      <c r="K99" s="188"/>
    </row>
    <row r="100" spans="1:11" x14ac:dyDescent="0.2">
      <c r="A100" s="225" t="s">
        <v>188</v>
      </c>
      <c r="B100" s="225"/>
      <c r="C100" s="225"/>
      <c r="D100" s="225"/>
      <c r="E100" s="225"/>
      <c r="F100" s="225"/>
      <c r="G100" s="225"/>
      <c r="H100" s="225"/>
      <c r="I100" s="225"/>
    </row>
    <row r="101" spans="1:11" x14ac:dyDescent="0.2">
      <c r="A101" s="194"/>
      <c r="B101" s="194"/>
      <c r="C101" s="194"/>
      <c r="D101" s="194"/>
      <c r="E101" s="194"/>
      <c r="F101" s="194"/>
      <c r="G101" s="194"/>
      <c r="H101" s="194"/>
      <c r="I101" s="194"/>
    </row>
    <row r="102" spans="1:11" x14ac:dyDescent="0.2">
      <c r="A102" s="187" t="s">
        <v>196</v>
      </c>
      <c r="B102" s="194"/>
      <c r="C102" s="194"/>
      <c r="D102" s="194"/>
      <c r="E102" s="194"/>
      <c r="F102" s="194"/>
      <c r="G102" s="194"/>
      <c r="H102" s="194"/>
      <c r="I102" s="194"/>
    </row>
    <row r="103" spans="1:11" x14ac:dyDescent="0.2">
      <c r="A103" s="225" t="s">
        <v>198</v>
      </c>
      <c r="B103" s="225"/>
      <c r="C103" s="225"/>
      <c r="D103" s="225"/>
      <c r="E103" s="225"/>
      <c r="F103" s="225"/>
      <c r="G103" s="194"/>
      <c r="H103" s="194"/>
      <c r="I103" s="194"/>
    </row>
    <row r="104" spans="1:11" x14ac:dyDescent="0.2">
      <c r="A104" s="225" t="s">
        <v>197</v>
      </c>
      <c r="B104" s="225"/>
      <c r="C104" s="225"/>
      <c r="D104" s="225"/>
      <c r="E104" s="225"/>
    </row>
    <row r="106" spans="1:11" x14ac:dyDescent="0.2">
      <c r="A106" s="104" t="s">
        <v>182</v>
      </c>
    </row>
    <row r="107" spans="1:11" x14ac:dyDescent="0.2">
      <c r="A107" s="189" t="s">
        <v>180</v>
      </c>
    </row>
    <row r="108" spans="1:11" x14ac:dyDescent="0.2">
      <c r="A108" s="105" t="s">
        <v>173</v>
      </c>
    </row>
    <row r="109" spans="1:11" x14ac:dyDescent="0.2">
      <c r="A109" s="104" t="s">
        <v>189</v>
      </c>
    </row>
    <row r="110" spans="1:11" x14ac:dyDescent="0.2">
      <c r="A110" s="105" t="s">
        <v>172</v>
      </c>
    </row>
    <row r="112" spans="1:11" ht="15" customHeight="1" x14ac:dyDescent="0.2">
      <c r="A112" s="226" t="s">
        <v>181</v>
      </c>
      <c r="B112" s="226"/>
      <c r="C112" s="226"/>
      <c r="D112" s="226"/>
    </row>
    <row r="113" spans="1:6" x14ac:dyDescent="0.2">
      <c r="A113" s="105" t="s">
        <v>195</v>
      </c>
    </row>
    <row r="114" spans="1:6" x14ac:dyDescent="0.2">
      <c r="A114" s="104" t="s">
        <v>190</v>
      </c>
    </row>
    <row r="115" spans="1:6" x14ac:dyDescent="0.2">
      <c r="A115" s="105" t="s">
        <v>191</v>
      </c>
    </row>
    <row r="117" spans="1:6" x14ac:dyDescent="0.2">
      <c r="A117" s="218" t="s">
        <v>192</v>
      </c>
      <c r="B117" s="218"/>
      <c r="C117" s="218"/>
      <c r="D117" s="218"/>
      <c r="E117" s="218"/>
      <c r="F117" s="218"/>
    </row>
    <row r="118" spans="1:6" x14ac:dyDescent="0.2">
      <c r="A118" s="217" t="s">
        <v>184</v>
      </c>
      <c r="B118" s="217"/>
      <c r="C118" s="217"/>
      <c r="D118" s="217"/>
      <c r="E118" s="190">
        <f>K87+K47</f>
        <v>1205748</v>
      </c>
      <c r="F118" s="190">
        <f>L87+L47+L49</f>
        <v>1045054</v>
      </c>
    </row>
    <row r="119" spans="1:6" ht="12.75" customHeight="1" x14ac:dyDescent="0.2">
      <c r="A119" s="217" t="s">
        <v>185</v>
      </c>
      <c r="B119" s="217"/>
      <c r="C119" s="217"/>
      <c r="D119" s="217"/>
      <c r="E119" s="191">
        <f>K88+K50</f>
        <v>673558</v>
      </c>
      <c r="F119" s="191">
        <f>L88+L50</f>
        <v>480877</v>
      </c>
    </row>
    <row r="120" spans="1:6" x14ac:dyDescent="0.2">
      <c r="A120" s="213" t="s">
        <v>67</v>
      </c>
      <c r="B120" s="213"/>
      <c r="C120" s="213"/>
      <c r="D120" s="213"/>
      <c r="E120" s="185">
        <f>SUM(E118:E119)</f>
        <v>1879306</v>
      </c>
      <c r="F120" s="186">
        <f>SUM(F118:F119)</f>
        <v>1525931</v>
      </c>
    </row>
  </sheetData>
  <mergeCells count="120">
    <mergeCell ref="A118:D118"/>
    <mergeCell ref="A119:D119"/>
    <mergeCell ref="A120:D120"/>
    <mergeCell ref="A117:F117"/>
    <mergeCell ref="A91:L91"/>
    <mergeCell ref="A92:L92"/>
    <mergeCell ref="A81:D81"/>
    <mergeCell ref="G81:J81"/>
    <mergeCell ref="A79:D79"/>
    <mergeCell ref="G84:J84"/>
    <mergeCell ref="A82:D82"/>
    <mergeCell ref="G83:J83"/>
    <mergeCell ref="A83:D83"/>
    <mergeCell ref="A85:D85"/>
    <mergeCell ref="G85:J85"/>
    <mergeCell ref="G80:J80"/>
    <mergeCell ref="A84:D84"/>
    <mergeCell ref="A100:I100"/>
    <mergeCell ref="A112:D112"/>
    <mergeCell ref="A103:F103"/>
    <mergeCell ref="A104:E104"/>
    <mergeCell ref="A76:D76"/>
    <mergeCell ref="G76:J76"/>
    <mergeCell ref="A77:D77"/>
    <mergeCell ref="G77:J77"/>
    <mergeCell ref="A78:D78"/>
    <mergeCell ref="G78:J78"/>
    <mergeCell ref="G87:J87"/>
    <mergeCell ref="G88:J88"/>
    <mergeCell ref="G89:J89"/>
    <mergeCell ref="G67:J67"/>
    <mergeCell ref="G68:J68"/>
    <mergeCell ref="G69:J69"/>
    <mergeCell ref="G70:J70"/>
    <mergeCell ref="G71:J71"/>
    <mergeCell ref="G72:J72"/>
    <mergeCell ref="A75:D75"/>
    <mergeCell ref="G75:J75"/>
    <mergeCell ref="A74:E74"/>
    <mergeCell ref="A58:D58"/>
    <mergeCell ref="G58:J58"/>
    <mergeCell ref="A59:D59"/>
    <mergeCell ref="A61:D61"/>
    <mergeCell ref="G61:J61"/>
    <mergeCell ref="A63:D63"/>
    <mergeCell ref="G63:J63"/>
    <mergeCell ref="A64:D64"/>
    <mergeCell ref="G64:J64"/>
    <mergeCell ref="A50:D50"/>
    <mergeCell ref="G50:J50"/>
    <mergeCell ref="A51:D51"/>
    <mergeCell ref="G51:J51"/>
    <mergeCell ref="A54:D54"/>
    <mergeCell ref="G54:J54"/>
    <mergeCell ref="A56:D56"/>
    <mergeCell ref="G56:J56"/>
    <mergeCell ref="A57:D57"/>
    <mergeCell ref="G57:J57"/>
    <mergeCell ref="A44:D44"/>
    <mergeCell ref="G44:J44"/>
    <mergeCell ref="A46:D46"/>
    <mergeCell ref="G46:J46"/>
    <mergeCell ref="A47:D47"/>
    <mergeCell ref="G47:J47"/>
    <mergeCell ref="A48:D48"/>
    <mergeCell ref="G48:J48"/>
    <mergeCell ref="A49:D49"/>
    <mergeCell ref="G49:J49"/>
    <mergeCell ref="A36:D36"/>
    <mergeCell ref="G36:J36"/>
    <mergeCell ref="A37:D37"/>
    <mergeCell ref="G37:J37"/>
    <mergeCell ref="A38:D38"/>
    <mergeCell ref="G38:J38"/>
    <mergeCell ref="A39:D39"/>
    <mergeCell ref="A40:D40"/>
    <mergeCell ref="A42:D42"/>
    <mergeCell ref="G42:J42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A23:D23"/>
    <mergeCell ref="G23:J23"/>
    <mergeCell ref="A24:D24"/>
    <mergeCell ref="A25:D25"/>
    <mergeCell ref="A26:D26"/>
    <mergeCell ref="G26:J26"/>
    <mergeCell ref="A28:D28"/>
    <mergeCell ref="G28:J28"/>
    <mergeCell ref="A30:D30"/>
    <mergeCell ref="G30:J30"/>
    <mergeCell ref="E2:J2"/>
    <mergeCell ref="D5:K5"/>
    <mergeCell ref="D7:K7"/>
    <mergeCell ref="A9:D9"/>
    <mergeCell ref="G9:J9"/>
    <mergeCell ref="A10:D10"/>
    <mergeCell ref="G10:J10"/>
    <mergeCell ref="A11:D11"/>
    <mergeCell ref="G11:J11"/>
    <mergeCell ref="A21:D21"/>
    <mergeCell ref="G21:J21"/>
    <mergeCell ref="A22:D22"/>
    <mergeCell ref="A12:D12"/>
    <mergeCell ref="G12:J12"/>
    <mergeCell ref="A13:D13"/>
    <mergeCell ref="A14:D14"/>
    <mergeCell ref="A15:D15"/>
    <mergeCell ref="A16:D16"/>
    <mergeCell ref="A17:D17"/>
    <mergeCell ref="A18:D18"/>
    <mergeCell ref="A19:D19"/>
    <mergeCell ref="G19:J19"/>
    <mergeCell ref="G22:J22"/>
  </mergeCells>
  <pageMargins left="0.25" right="0.25" top="0.75" bottom="0.75" header="0.51180555555555496" footer="0.51180555555555496"/>
  <pageSetup paperSize="9" scale="5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2"/>
  <sheetViews>
    <sheetView topLeftCell="A8" zoomScaleNormal="100" workbookViewId="0">
      <selection activeCell="H33" sqref="H33"/>
    </sheetView>
  </sheetViews>
  <sheetFormatPr baseColWidth="10" defaultColWidth="9.140625" defaultRowHeight="15" x14ac:dyDescent="0.25"/>
  <cols>
    <col min="1" max="1" width="31.28515625" style="3"/>
    <col min="2" max="2" width="17" style="58"/>
    <col min="3" max="3" width="22.28515625" style="58"/>
    <col min="4" max="4" width="21.85546875" style="58"/>
    <col min="5" max="5" width="15.5703125" style="62"/>
    <col min="6" max="6" width="18.42578125" style="58"/>
    <col min="7" max="7" width="1.85546875" style="3"/>
    <col min="8" max="1025" width="21.85546875" style="3"/>
  </cols>
  <sheetData>
    <row r="1" spans="1:1024" x14ac:dyDescent="0.25">
      <c r="A1" s="4"/>
      <c r="B1" s="227" t="s">
        <v>74</v>
      </c>
      <c r="C1" s="227"/>
      <c r="D1" s="227"/>
      <c r="E1" s="227"/>
      <c r="F1" s="22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" customFormat="1" ht="42.75" x14ac:dyDescent="0.25">
      <c r="A2" s="5" t="s">
        <v>75</v>
      </c>
      <c r="B2" s="49" t="s">
        <v>76</v>
      </c>
      <c r="C2" s="49" t="s">
        <v>77</v>
      </c>
      <c r="D2" s="49" t="s">
        <v>78</v>
      </c>
      <c r="E2" s="50" t="s">
        <v>79</v>
      </c>
      <c r="F2" s="50" t="s">
        <v>80</v>
      </c>
      <c r="G2"/>
    </row>
    <row r="3" spans="1:1024" x14ac:dyDescent="0.25">
      <c r="A3" s="6" t="s">
        <v>81</v>
      </c>
      <c r="B3" s="51">
        <f t="shared" ref="B3:B23" si="0">C3+D3+E3+F3</f>
        <v>121179.21935232694</v>
      </c>
      <c r="C3" s="51">
        <f>'1-1&amp;1-2 FONCTIONNEMENT&amp;COTISATI'!C5</f>
        <v>32148.757281734168</v>
      </c>
      <c r="D3" s="51">
        <f>'1-3 ACTIONS COMMUNES'!D4</f>
        <v>20737.252045734953</v>
      </c>
      <c r="E3" s="51">
        <f>'3-1 ETUDES  ECO'!B3</f>
        <v>8127.1015749498301</v>
      </c>
      <c r="F3" s="51">
        <f>'3-2 COMMISSION TCH'!C3</f>
        <v>60166.108449907988</v>
      </c>
      <c r="G3"/>
      <c r="H3"/>
    </row>
    <row r="4" spans="1:1024" x14ac:dyDescent="0.25">
      <c r="A4" s="6" t="s">
        <v>82</v>
      </c>
      <c r="B4" s="51">
        <f t="shared" si="0"/>
        <v>77462.827602910751</v>
      </c>
      <c r="C4" s="51">
        <f>'1-1&amp;1-2 FONCTIONNEMENT&amp;COTISATI'!C6</f>
        <v>20473.52144920572</v>
      </c>
      <c r="D4" s="51">
        <f>'1-3 ACTIONS COMMUNES'!D5</f>
        <v>13206.251514958649</v>
      </c>
      <c r="E4" s="51">
        <f>'3-1 ETUDES  ECO'!B4</f>
        <v>5467.0444406071692</v>
      </c>
      <c r="F4" s="51">
        <f>'3-2 COMMISSION TCH'!C4</f>
        <v>38316.010198139214</v>
      </c>
      <c r="G4"/>
      <c r="H4"/>
    </row>
    <row r="5" spans="1:1024" x14ac:dyDescent="0.25">
      <c r="A5" s="6" t="s">
        <v>83</v>
      </c>
      <c r="B5" s="51">
        <f t="shared" si="0"/>
        <v>42801.553243182447</v>
      </c>
      <c r="C5" s="51">
        <f>'1-1&amp;1-2 FONCTIONNEMENT&amp;COTISATI'!C7</f>
        <v>11106.665381147232</v>
      </c>
      <c r="D5" s="51">
        <f>'1-3 ACTIONS COMMUNES'!D6</f>
        <v>7164.2495346888563</v>
      </c>
      <c r="E5" s="51">
        <f>'3-1 ETUDES  ECO'!B5</f>
        <v>3744.6145323109909</v>
      </c>
      <c r="F5" s="51">
        <f>'3-2 COMMISSION TCH'!C5</f>
        <v>20786.023795035366</v>
      </c>
      <c r="G5"/>
      <c r="H5"/>
    </row>
    <row r="6" spans="1:1024" x14ac:dyDescent="0.25">
      <c r="A6" s="6" t="s">
        <v>84</v>
      </c>
      <c r="B6" s="51">
        <f t="shared" si="0"/>
        <v>432122.7052477455</v>
      </c>
      <c r="C6" s="51">
        <f>'1-1&amp;1-2 FONCTIONNEMENT&amp;COTISATI'!C8</f>
        <v>114280.45522791009</v>
      </c>
      <c r="D6" s="51">
        <f>'1-3 ACTIONS COMMUNES'!D7</f>
        <v>73715.52757683034</v>
      </c>
      <c r="E6" s="51">
        <f>'3-1 ETUDES  ECO'!B6</f>
        <v>30251.88421235609</v>
      </c>
      <c r="F6" s="51">
        <f>'3-2 COMMISSION TCH'!C6</f>
        <v>213874.83823064895</v>
      </c>
      <c r="G6"/>
      <c r="H6"/>
    </row>
    <row r="7" spans="1:1024" x14ac:dyDescent="0.25">
      <c r="A7" s="6" t="s">
        <v>85</v>
      </c>
      <c r="B7" s="51">
        <f t="shared" si="0"/>
        <v>212101.49274224785</v>
      </c>
      <c r="C7" s="51">
        <f>'1-1&amp;1-2 FONCTIONNEMENT&amp;COTISATI'!C9</f>
        <v>55368.050640002075</v>
      </c>
      <c r="D7" s="51">
        <f>'1-3 ACTIONS COMMUNES'!D8</f>
        <v>35714.637780263343</v>
      </c>
      <c r="E7" s="51">
        <f>'3-1 ETUDES  ECO'!B7</f>
        <v>17397.998383113922</v>
      </c>
      <c r="F7" s="51">
        <f>'3-2 COMMISSION TCH'!C7</f>
        <v>103620.80593886851</v>
      </c>
      <c r="G7"/>
      <c r="H7"/>
    </row>
    <row r="8" spans="1:1024" x14ac:dyDescent="0.25">
      <c r="A8" s="6" t="s">
        <v>86</v>
      </c>
      <c r="B8" s="51">
        <f t="shared" si="0"/>
        <v>15161.304000522689</v>
      </c>
      <c r="C8" s="51">
        <f>'1-1&amp;1-2 FONCTIONNEMENT&amp;COTISATI'!C10</f>
        <v>3160.7950868386806</v>
      </c>
      <c r="D8" s="51">
        <f>'1-3 ACTIONS COMMUNES'!D9</f>
        <v>2038.8409979982505</v>
      </c>
      <c r="E8" s="51">
        <f>'3-1 ETUDES  ECO'!B8</f>
        <v>4046.2685017643348</v>
      </c>
      <c r="F8" s="51">
        <f>'3-2 COMMISSION TCH'!C8</f>
        <v>5915.3994139214228</v>
      </c>
      <c r="G8"/>
      <c r="H8"/>
    </row>
    <row r="9" spans="1:1024" x14ac:dyDescent="0.25">
      <c r="A9" s="6" t="s">
        <v>87</v>
      </c>
      <c r="B9" s="51">
        <f t="shared" si="0"/>
        <v>50312.399604580503</v>
      </c>
      <c r="C9" s="51">
        <f>'1-1&amp;1-2 FONCTIONNEMENT&amp;COTISATI'!C11</f>
        <v>13328.580954559768</v>
      </c>
      <c r="D9" s="51">
        <f>'1-3 ACTIONS COMMUNES'!D10</f>
        <v>8597.4751759293831</v>
      </c>
      <c r="E9" s="51">
        <f>'3-1 ETUDES  ECO'!B9</f>
        <v>3442.0247818397597</v>
      </c>
      <c r="F9" s="51">
        <f>'3-2 COMMISSION TCH'!C9</f>
        <v>24944.318692251592</v>
      </c>
      <c r="G9"/>
      <c r="H9"/>
    </row>
    <row r="10" spans="1:1024" x14ac:dyDescent="0.25">
      <c r="A10" s="6" t="s">
        <v>88</v>
      </c>
      <c r="B10" s="51">
        <f t="shared" si="0"/>
        <v>388585.30633463268</v>
      </c>
      <c r="C10" s="51">
        <f>'1-1&amp;1-2 FONCTIONNEMENT&amp;COTISATI'!C12</f>
        <v>108013.7896827791</v>
      </c>
      <c r="D10" s="51">
        <f>'1-3 ACTIONS COMMUNES'!D11</f>
        <v>69673.274193383404</v>
      </c>
      <c r="E10" s="51">
        <f>'3-1 ETUDES  ECO'!B11</f>
        <v>8751.4121101624587</v>
      </c>
      <c r="F10" s="51">
        <f>'3-2 COMMISSION TCH'!C10</f>
        <v>202146.83034830773</v>
      </c>
      <c r="G10"/>
      <c r="H10"/>
    </row>
    <row r="11" spans="1:1024" x14ac:dyDescent="0.25">
      <c r="A11" s="6" t="s">
        <v>89</v>
      </c>
      <c r="B11" s="51">
        <f t="shared" si="0"/>
        <v>215367.67154897115</v>
      </c>
      <c r="C11" s="51">
        <f>'1-1&amp;1-2 FONCTIONNEMENT&amp;COTISATI'!C13</f>
        <v>61244.345838744142</v>
      </c>
      <c r="D11" s="51">
        <f>'1-3 ACTIONS COMMUNES'!D12</f>
        <v>39505.086461173705</v>
      </c>
      <c r="E11" s="51">
        <v>0</v>
      </c>
      <c r="F11" s="51">
        <f>'3-2 COMMISSION TCH'!C11</f>
        <v>114618.23924905329</v>
      </c>
      <c r="G11"/>
      <c r="H11"/>
    </row>
    <row r="12" spans="1:1024" x14ac:dyDescent="0.25">
      <c r="A12" s="6" t="s">
        <v>90</v>
      </c>
      <c r="B12" s="51">
        <f t="shared" si="0"/>
        <v>21870.009655968606</v>
      </c>
      <c r="C12" s="51">
        <f>'1-1&amp;1-2 FONCTIONNEMENT&amp;COTISATI'!C14</f>
        <v>6219.1991269323535</v>
      </c>
      <c r="D12" s="51">
        <f>'1-3 ACTIONS COMMUNES'!D13</f>
        <v>4011.6356189944186</v>
      </c>
      <c r="E12" s="51">
        <f>'3-1 ETUDES  ECO'!B10</f>
        <v>0</v>
      </c>
      <c r="F12" s="51">
        <f>'3-2 COMMISSION TCH'!C12</f>
        <v>11639.174910041835</v>
      </c>
      <c r="G12"/>
      <c r="H12"/>
    </row>
    <row r="13" spans="1:1024" x14ac:dyDescent="0.25">
      <c r="A13" s="6" t="s">
        <v>91</v>
      </c>
      <c r="B13" s="51">
        <f t="shared" si="0"/>
        <v>55219.21414001548</v>
      </c>
      <c r="C13" s="51">
        <f>'1-1&amp;1-2 FONCTIONNEMENT&amp;COTISATI'!C15</f>
        <v>14436.717220659461</v>
      </c>
      <c r="D13" s="51">
        <f>'1-3 ACTIONS COMMUNES'!D14</f>
        <v>9312.2680013486479</v>
      </c>
      <c r="E13" s="51">
        <f>'3-1 ETUDES  ECO'!B19</f>
        <v>4452.0432274406903</v>
      </c>
      <c r="F13" s="51">
        <f>'3-2 COMMISSION TCH'!C13</f>
        <v>27018.185690566679</v>
      </c>
      <c r="G13"/>
      <c r="H13"/>
    </row>
    <row r="14" spans="1:1024" x14ac:dyDescent="0.25">
      <c r="A14" s="6" t="s">
        <v>92</v>
      </c>
      <c r="B14" s="51">
        <f t="shared" si="0"/>
        <v>10458.667063168708</v>
      </c>
      <c r="C14" s="51">
        <f>'1-1&amp;1-2 FONCTIONNEMENT&amp;COTISATI'!C16</f>
        <v>2974.1428600779564</v>
      </c>
      <c r="D14" s="51">
        <f>'1-3 ACTIONS COMMUNES'!D15</f>
        <v>1918.4427431819133</v>
      </c>
      <c r="E14" s="51">
        <f>'3-1 ETUDES  ECO'!B23</f>
        <v>0</v>
      </c>
      <c r="F14" s="51">
        <f>'3-2 COMMISSION TCH'!C14</f>
        <v>5566.081459908839</v>
      </c>
      <c r="G14"/>
      <c r="H14"/>
    </row>
    <row r="15" spans="1:1024" x14ac:dyDescent="0.25">
      <c r="A15" s="6" t="s">
        <v>93</v>
      </c>
      <c r="B15" s="51">
        <f t="shared" si="0"/>
        <v>210946.48253988224</v>
      </c>
      <c r="C15" s="51">
        <f>'1-1&amp;1-2 FONCTIONNEMENT&amp;COTISATI'!C17</f>
        <v>55282.087183833071</v>
      </c>
      <c r="D15" s="51">
        <f>'1-3 ACTIONS COMMUNES'!D16</f>
        <v>35659.187865304681</v>
      </c>
      <c r="E15" s="51">
        <f>'3-1 ETUDES  ECO'!B12</f>
        <v>16545.281382510409</v>
      </c>
      <c r="F15" s="51">
        <f>'3-2 COMMISSION TCH'!C15</f>
        <v>103459.92610823408</v>
      </c>
      <c r="G15"/>
      <c r="H15"/>
    </row>
    <row r="16" spans="1:1024" x14ac:dyDescent="0.25">
      <c r="A16" s="6" t="s">
        <v>94</v>
      </c>
      <c r="B16" s="51">
        <f t="shared" si="0"/>
        <v>300137.08127671032</v>
      </c>
      <c r="C16" s="51">
        <f>'1-1&amp;1-2 FONCTIONNEMENT&amp;COTISATI'!C18</f>
        <v>79342.284092467395</v>
      </c>
      <c r="D16" s="51">
        <f>'1-3 ACTIONS COMMUNES'!D17</f>
        <v>51178.990487592819</v>
      </c>
      <c r="E16" s="51">
        <f>'3-1 ETUDES  ECO'!B21</f>
        <v>21127.439711371117</v>
      </c>
      <c r="F16" s="51">
        <f>'3-2 COMMISSION TCH'!C16</f>
        <v>148488.36698527899</v>
      </c>
      <c r="G16"/>
      <c r="H16"/>
    </row>
    <row r="17" spans="1:8" x14ac:dyDescent="0.25">
      <c r="A17" s="6" t="s">
        <v>95</v>
      </c>
      <c r="B17" s="51">
        <f t="shared" si="0"/>
        <v>11526.818244302804</v>
      </c>
      <c r="C17" s="51">
        <f>'1-1&amp;1-2 FONCTIONNEMENT&amp;COTISATI'!C19</f>
        <v>3277.8942071345386</v>
      </c>
      <c r="D17" s="51">
        <f>'1-3 ACTIONS COMMUNES'!D18</f>
        <v>2114.3746788378749</v>
      </c>
      <c r="E17" s="51">
        <f>'3-1 ETUDES  ECO'!B14</f>
        <v>0</v>
      </c>
      <c r="F17" s="51">
        <f>'3-2 COMMISSION TCH'!C17</f>
        <v>6134.5493583303905</v>
      </c>
      <c r="G17"/>
      <c r="H17"/>
    </row>
    <row r="18" spans="1:8" x14ac:dyDescent="0.25">
      <c r="A18" s="6" t="s">
        <v>96</v>
      </c>
      <c r="B18" s="51">
        <f t="shared" si="0"/>
        <v>112329.53375952839</v>
      </c>
      <c r="C18" s="51">
        <f>'1-1&amp;1-2 FONCTIONNEMENT&amp;COTISATI'!C20</f>
        <v>28829.030646254232</v>
      </c>
      <c r="D18" s="51">
        <f>'1-3 ACTIONS COMMUNES'!D19</f>
        <v>18595.893754352386</v>
      </c>
      <c r="E18" s="51">
        <f>'3-1 ETUDES  ECO'!B15</f>
        <v>10951.339278595698</v>
      </c>
      <c r="F18" s="51">
        <f>'3-2 COMMISSION TCH'!C18</f>
        <v>53953.270080326074</v>
      </c>
      <c r="G18"/>
      <c r="H18"/>
    </row>
    <row r="19" spans="1:8" x14ac:dyDescent="0.25">
      <c r="A19" s="6" t="s">
        <v>97</v>
      </c>
      <c r="B19" s="51">
        <f t="shared" si="0"/>
        <v>52372.894607007147</v>
      </c>
      <c r="C19" s="51">
        <f>'1-1&amp;1-2 FONCTIONNEMENT&amp;COTISATI'!C21</f>
        <v>13077.634605155557</v>
      </c>
      <c r="D19" s="51">
        <f>'1-3 ACTIONS COMMUNES'!D20</f>
        <v>8435.6046049475026</v>
      </c>
      <c r="E19" s="51">
        <f>'3-1 ETUDES  ECO'!B17</f>
        <v>6384.9805276173283</v>
      </c>
      <c r="F19" s="51">
        <f>'3-2 COMMISSION TCH'!C19</f>
        <v>24474.674869286759</v>
      </c>
      <c r="G19"/>
      <c r="H19"/>
    </row>
    <row r="20" spans="1:8" x14ac:dyDescent="0.25">
      <c r="A20" s="6" t="s">
        <v>98</v>
      </c>
      <c r="B20" s="51">
        <f t="shared" si="0"/>
        <v>12266.971455421299</v>
      </c>
      <c r="C20" s="51">
        <f>'1-1&amp;1-2 FONCTIONNEMENT&amp;COTISATI'!C22</f>
        <v>3488.3724043002203</v>
      </c>
      <c r="D20" s="51">
        <f>'1-3 ACTIONS COMMUNES'!D21</f>
        <v>2250.1416506839851</v>
      </c>
      <c r="E20" s="51">
        <f>'3-1 ETUDES  ECO'!B20</f>
        <v>0</v>
      </c>
      <c r="F20" s="51">
        <f>'3-2 COMMISSION TCH'!C20</f>
        <v>6528.4574004370934</v>
      </c>
      <c r="G20"/>
      <c r="H20"/>
    </row>
    <row r="21" spans="1:8" x14ac:dyDescent="0.25">
      <c r="A21" s="6" t="s">
        <v>99</v>
      </c>
      <c r="B21" s="51">
        <f t="shared" si="0"/>
        <v>93547.937035263341</v>
      </c>
      <c r="C21" s="51">
        <f>'1-1&amp;1-2 FONCTIONNEMENT&amp;COTISATI'!C23</f>
        <v>24050.728774630552</v>
      </c>
      <c r="D21" s="51">
        <f>'1-3 ACTIONS COMMUNES'!D22</f>
        <v>15513.695291932621</v>
      </c>
      <c r="E21" s="51">
        <f>'3-1 ETUDES  ECO'!B18</f>
        <v>8972.7916187989376</v>
      </c>
      <c r="F21" s="51">
        <f>'3-2 COMMISSION TCH'!C21</f>
        <v>45010.721349901221</v>
      </c>
      <c r="G21"/>
      <c r="H21"/>
    </row>
    <row r="22" spans="1:8" x14ac:dyDescent="0.25">
      <c r="A22" s="6" t="s">
        <v>100</v>
      </c>
      <c r="B22" s="51">
        <f t="shared" si="0"/>
        <v>188590.18372908398</v>
      </c>
      <c r="C22" s="51">
        <f>'1-1&amp;1-2 FONCTIONNEMENT&amp;COTISATI'!C24</f>
        <v>49069.59935597868</v>
      </c>
      <c r="D22" s="51">
        <f>'1-3 ACTIONS COMMUNES'!D23</f>
        <v>31651.881306351814</v>
      </c>
      <c r="E22" s="51">
        <f>'3-1 ETUDES  ECO'!B13</f>
        <v>16035.391733044182</v>
      </c>
      <c r="F22" s="51">
        <f>'3-2 COMMISSION TCH'!C22</f>
        <v>91833.311333709324</v>
      </c>
      <c r="G22"/>
      <c r="H22"/>
    </row>
    <row r="23" spans="1:8" x14ac:dyDescent="0.25">
      <c r="A23" s="6" t="s">
        <v>101</v>
      </c>
      <c r="B23" s="51">
        <f t="shared" si="0"/>
        <v>237782.62378998753</v>
      </c>
      <c r="C23" s="51">
        <f>'1-1&amp;1-2 FONCTIONNEMENT&amp;COTISATI'!C25</f>
        <v>62252.3479796549</v>
      </c>
      <c r="D23" s="51">
        <f>'1-3 ACTIONS COMMUNES'!D24</f>
        <v>40155.288715510396</v>
      </c>
      <c r="E23" s="51">
        <f>'3-1 ETUDES  ECO'!B16</f>
        <v>18870.280956977731</v>
      </c>
      <c r="F23" s="51">
        <f>'3-2 COMMISSION TCH'!C23</f>
        <v>116504.70613784448</v>
      </c>
      <c r="G23"/>
      <c r="H23"/>
    </row>
    <row r="24" spans="1:8" ht="15.75" x14ac:dyDescent="0.25">
      <c r="A24" s="7" t="s">
        <v>102</v>
      </c>
      <c r="B24" s="52">
        <f>SUM(B3:B23)</f>
        <v>2862142.89697346</v>
      </c>
      <c r="C24" s="52">
        <f>SUM(C3:C23)</f>
        <v>761424.99999999988</v>
      </c>
      <c r="D24" s="52">
        <f>SUM(D3:D23)</f>
        <v>491150</v>
      </c>
      <c r="E24" s="52">
        <f>SUM(E3:E23)</f>
        <v>184567.89697346068</v>
      </c>
      <c r="F24" s="52">
        <f>SUM(F3:F23)</f>
        <v>1425000</v>
      </c>
      <c r="G24"/>
      <c r="H24"/>
    </row>
    <row r="25" spans="1:8" ht="15" hidden="1" customHeight="1" x14ac:dyDescent="0.25">
      <c r="A25" s="6" t="s">
        <v>103</v>
      </c>
      <c r="B25" s="53">
        <f>SUM(B3:B23)</f>
        <v>2862142.89697346</v>
      </c>
      <c r="C25" s="53">
        <f>SUM(C3:C23)</f>
        <v>761424.99999999988</v>
      </c>
      <c r="D25" s="53">
        <f>SUM(D3:D23)</f>
        <v>491150</v>
      </c>
      <c r="E25" s="54">
        <f>SUM(E3:E23)</f>
        <v>184567.89697346068</v>
      </c>
      <c r="F25" s="53">
        <f>SUM(F3:F23)</f>
        <v>1425000</v>
      </c>
      <c r="H25"/>
    </row>
    <row r="26" spans="1:8" ht="6.75" customHeight="1" x14ac:dyDescent="0.25">
      <c r="A26" s="6"/>
      <c r="B26" s="51"/>
      <c r="C26" s="51"/>
      <c r="D26" s="51"/>
      <c r="E26" s="51"/>
      <c r="F26" s="51"/>
      <c r="H26"/>
    </row>
    <row r="27" spans="1:8" x14ac:dyDescent="0.25">
      <c r="A27" s="8" t="s">
        <v>104</v>
      </c>
      <c r="B27" s="51">
        <f>C27+D27+E27+F27</f>
        <v>107175</v>
      </c>
      <c r="C27" s="51">
        <f>'1-1&amp;1-2 FONCTIONNEMENT&amp;COTISATI'!C28</f>
        <v>825</v>
      </c>
      <c r="D27" s="51">
        <f>'1-3 ACTIONS COMMUNES'!D27</f>
        <v>31350</v>
      </c>
      <c r="E27" s="51">
        <v>0</v>
      </c>
      <c r="F27" s="51">
        <f>'3-2 COMMISSION TCH'!C26</f>
        <v>75000</v>
      </c>
      <c r="H27"/>
    </row>
    <row r="28" spans="1:8" x14ac:dyDescent="0.25">
      <c r="A28" s="9" t="s">
        <v>105</v>
      </c>
      <c r="B28" s="55">
        <f>B27+B24</f>
        <v>2969317.89697346</v>
      </c>
      <c r="C28" s="55">
        <f>C27+C24</f>
        <v>762249.99999999988</v>
      </c>
      <c r="D28" s="55">
        <f>D27+D24</f>
        <v>522500</v>
      </c>
      <c r="E28" s="55">
        <f>E27+E24</f>
        <v>184567.89697346068</v>
      </c>
      <c r="F28" s="55">
        <f>F27+F24</f>
        <v>1500000</v>
      </c>
      <c r="H28" s="10"/>
    </row>
    <row r="29" spans="1:8" x14ac:dyDescent="0.25">
      <c r="A29" s="2"/>
      <c r="B29" s="56"/>
      <c r="C29" s="57"/>
      <c r="D29" s="57"/>
      <c r="E29" s="56"/>
      <c r="F29" s="57"/>
    </row>
    <row r="30" spans="1:8" hidden="1" x14ac:dyDescent="0.25">
      <c r="A30"/>
      <c r="C30" s="58" t="b">
        <f>'RECAP IPS'!C32=SUM(C5:C25)+C28-C29</f>
        <v>0</v>
      </c>
      <c r="D30" s="59"/>
      <c r="E30" s="59"/>
      <c r="F30" s="59"/>
    </row>
    <row r="31" spans="1:8" ht="32.25" hidden="1" customHeight="1" x14ac:dyDescent="0.25">
      <c r="A31" s="1"/>
      <c r="D31" s="59"/>
      <c r="E31" s="59"/>
      <c r="F31" s="59"/>
    </row>
    <row r="32" spans="1:8" x14ac:dyDescent="0.25">
      <c r="A32" s="11" t="s">
        <v>163</v>
      </c>
      <c r="B32" s="60"/>
      <c r="C32" s="60"/>
      <c r="D32" s="60"/>
      <c r="E32" s="61"/>
      <c r="F32" s="60"/>
    </row>
  </sheetData>
  <mergeCells count="1">
    <mergeCell ref="B1:F1"/>
  </mergeCells>
  <pageMargins left="0.7" right="0.7" top="0.75" bottom="0.75" header="0.51180555555555496" footer="0.51180555555555496"/>
  <pageSetup paperSize="9" scale="6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L15" sqref="L15"/>
    </sheetView>
  </sheetViews>
  <sheetFormatPr baseColWidth="10" defaultColWidth="9.140625" defaultRowHeight="15" x14ac:dyDescent="0.25"/>
  <cols>
    <col min="1" max="1" width="38.140625" style="12"/>
    <col min="2" max="2" width="11.140625" style="12"/>
    <col min="3" max="3" width="17" style="72"/>
    <col min="4" max="4" width="14.85546875" style="72"/>
    <col min="5" max="5" width="18.5703125" style="72"/>
    <col min="6" max="6" width="15.7109375" style="72"/>
    <col min="7" max="8" width="11.42578125" style="72"/>
    <col min="9" max="9" width="19.7109375" style="72"/>
    <col min="10" max="11" width="0" style="12" hidden="1"/>
    <col min="12" max="1025" width="11.42578125" style="12"/>
  </cols>
  <sheetData>
    <row r="1" spans="1:1024" ht="15.75" x14ac:dyDescent="0.25">
      <c r="A1"/>
      <c r="B1"/>
      <c r="C1" s="63" t="s">
        <v>106</v>
      </c>
      <c r="D1" s="47"/>
      <c r="E1" s="47"/>
      <c r="F1" s="47"/>
      <c r="G1" s="47"/>
      <c r="H1" s="47"/>
      <c r="I1" s="4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/>
      <c r="C2" s="64" t="s">
        <v>107</v>
      </c>
      <c r="D2" s="47"/>
      <c r="E2" s="47"/>
      <c r="F2" s="64"/>
      <c r="G2" s="47"/>
      <c r="H2" s="47"/>
      <c r="I2" s="4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4" customFormat="1" ht="31.5" customHeight="1" x14ac:dyDescent="0.25">
      <c r="A3" s="229" t="s">
        <v>75</v>
      </c>
      <c r="B3" s="229" t="s">
        <v>108</v>
      </c>
      <c r="C3" s="232" t="s">
        <v>109</v>
      </c>
      <c r="D3" s="232"/>
      <c r="E3" s="232"/>
      <c r="F3" s="228" t="s">
        <v>110</v>
      </c>
      <c r="G3" s="228"/>
      <c r="H3" s="228"/>
      <c r="I3" s="229" t="s">
        <v>111</v>
      </c>
      <c r="J3" s="229"/>
      <c r="K3" s="229"/>
    </row>
    <row r="4" spans="1:1024" ht="47.25" x14ac:dyDescent="0.25">
      <c r="A4" s="229"/>
      <c r="B4" s="229"/>
      <c r="C4" s="65" t="s">
        <v>109</v>
      </c>
      <c r="D4" s="65" t="s">
        <v>112</v>
      </c>
      <c r="E4" s="65" t="s">
        <v>113</v>
      </c>
      <c r="F4" s="65" t="s">
        <v>109</v>
      </c>
      <c r="G4" s="65" t="s">
        <v>112</v>
      </c>
      <c r="H4" s="65" t="s">
        <v>113</v>
      </c>
      <c r="I4" s="65" t="s">
        <v>109</v>
      </c>
      <c r="J4" s="13" t="s">
        <v>112</v>
      </c>
      <c r="K4" s="13" t="s">
        <v>113</v>
      </c>
    </row>
    <row r="5" spans="1:1024" ht="15.75" x14ac:dyDescent="0.25">
      <c r="A5" s="6" t="s">
        <v>81</v>
      </c>
      <c r="B5" s="15">
        <f>'GRILLE CNIV'!F2</f>
        <v>4.2221830491163501E-2</v>
      </c>
      <c r="C5" s="66">
        <f t="shared" ref="C5:C25" si="0">$B5*($C$29-$C$28)</f>
        <v>32148.757281734168</v>
      </c>
      <c r="D5" s="66">
        <f t="shared" ref="D5:D26" si="1">C5/2</f>
        <v>16074.378640867084</v>
      </c>
      <c r="E5" s="66">
        <f t="shared" ref="E5:E26" si="2">C5/2</f>
        <v>16074.378640867084</v>
      </c>
      <c r="F5" s="66">
        <f t="shared" ref="F5:F25" si="3">$B5*($F$26-$F$28)</f>
        <v>31189.266183822478</v>
      </c>
      <c r="G5" s="66">
        <f t="shared" ref="G5:G26" si="4">F5/2</f>
        <v>15594.633091911239</v>
      </c>
      <c r="H5" s="66">
        <f t="shared" ref="H5:H26" si="5">F5/2</f>
        <v>15594.633091911239</v>
      </c>
      <c r="I5" s="66">
        <f t="shared" ref="I5:I25" si="6">$B5*(I$29-I$28)</f>
        <v>959.49109791169053</v>
      </c>
      <c r="J5" s="16">
        <f t="shared" ref="J5:J26" si="7">I5/2</f>
        <v>479.74554895584527</v>
      </c>
      <c r="K5" s="16">
        <f t="shared" ref="K5:K26" si="8">I5/2</f>
        <v>479.74554895584527</v>
      </c>
    </row>
    <row r="6" spans="1:1024" ht="15.75" x14ac:dyDescent="0.25">
      <c r="A6" s="6" t="s">
        <v>82</v>
      </c>
      <c r="B6" s="15">
        <f>'GRILLE CNIV'!F3</f>
        <v>2.6888428209220501E-2</v>
      </c>
      <c r="C6" s="66">
        <f t="shared" si="0"/>
        <v>20473.52144920572</v>
      </c>
      <c r="D6" s="66">
        <f t="shared" si="1"/>
        <v>10236.76072460286</v>
      </c>
      <c r="E6" s="66">
        <f t="shared" si="2"/>
        <v>10236.76072460286</v>
      </c>
      <c r="F6" s="66">
        <f t="shared" si="3"/>
        <v>19862.481918151185</v>
      </c>
      <c r="G6" s="66">
        <f t="shared" si="4"/>
        <v>9931.2409590755924</v>
      </c>
      <c r="H6" s="66">
        <f t="shared" si="5"/>
        <v>9931.2409590755924</v>
      </c>
      <c r="I6" s="66">
        <f t="shared" si="6"/>
        <v>611.03953105453593</v>
      </c>
      <c r="J6" s="16">
        <f t="shared" si="7"/>
        <v>305.51976552726796</v>
      </c>
      <c r="K6" s="16">
        <f t="shared" si="8"/>
        <v>305.51976552726796</v>
      </c>
    </row>
    <row r="7" spans="1:1024" ht="15.75" x14ac:dyDescent="0.25">
      <c r="A7" s="6" t="s">
        <v>83</v>
      </c>
      <c r="B7" s="15">
        <f>'GRILLE CNIV'!F4</f>
        <v>1.4586683364937099E-2</v>
      </c>
      <c r="C7" s="66">
        <f t="shared" si="0"/>
        <v>11106.665381147232</v>
      </c>
      <c r="D7" s="66">
        <f t="shared" si="1"/>
        <v>5553.3326905736158</v>
      </c>
      <c r="E7" s="66">
        <f t="shared" si="2"/>
        <v>5553.3326905736158</v>
      </c>
      <c r="F7" s="66">
        <f t="shared" si="3"/>
        <v>10775.183001679035</v>
      </c>
      <c r="G7" s="66">
        <f t="shared" si="4"/>
        <v>5387.5915008395177</v>
      </c>
      <c r="H7" s="66">
        <f t="shared" si="5"/>
        <v>5387.5915008395177</v>
      </c>
      <c r="I7" s="66">
        <f t="shared" si="6"/>
        <v>331.48237946819557</v>
      </c>
      <c r="J7" s="16">
        <f t="shared" si="7"/>
        <v>165.74118973409779</v>
      </c>
      <c r="K7" s="16">
        <f t="shared" si="8"/>
        <v>165.74118973409779</v>
      </c>
    </row>
    <row r="8" spans="1:1024" ht="15.75" x14ac:dyDescent="0.25">
      <c r="A8" s="6" t="s">
        <v>84</v>
      </c>
      <c r="B8" s="15">
        <f>'GRILLE CNIV'!F5</f>
        <v>0.150087605775894</v>
      </c>
      <c r="C8" s="66">
        <f t="shared" si="0"/>
        <v>114280.45522791009</v>
      </c>
      <c r="D8" s="66">
        <f t="shared" si="1"/>
        <v>57140.227613955045</v>
      </c>
      <c r="E8" s="66">
        <f t="shared" si="2"/>
        <v>57140.227613955045</v>
      </c>
      <c r="F8" s="66">
        <f t="shared" si="3"/>
        <v>110869.71438665289</v>
      </c>
      <c r="G8" s="66">
        <f t="shared" si="4"/>
        <v>55434.857193326447</v>
      </c>
      <c r="H8" s="66">
        <f t="shared" si="5"/>
        <v>55434.857193326447</v>
      </c>
      <c r="I8" s="66">
        <f t="shared" si="6"/>
        <v>3410.7408412571913</v>
      </c>
      <c r="J8" s="16">
        <f t="shared" si="7"/>
        <v>1705.3704206285956</v>
      </c>
      <c r="K8" s="16">
        <f t="shared" si="8"/>
        <v>1705.3704206285956</v>
      </c>
    </row>
    <row r="9" spans="1:1024" ht="15.75" x14ac:dyDescent="0.25">
      <c r="A9" s="6" t="s">
        <v>85</v>
      </c>
      <c r="B9" s="15">
        <f>'GRILLE CNIV'!F6</f>
        <v>7.2716355044820005E-2</v>
      </c>
      <c r="C9" s="66">
        <f t="shared" si="0"/>
        <v>55368.050640002075</v>
      </c>
      <c r="D9" s="66">
        <f t="shared" si="1"/>
        <v>27684.025320001037</v>
      </c>
      <c r="E9" s="66">
        <f t="shared" si="2"/>
        <v>27684.025320001037</v>
      </c>
      <c r="F9" s="66">
        <f t="shared" si="3"/>
        <v>53715.571471608535</v>
      </c>
      <c r="G9" s="66">
        <f t="shared" si="4"/>
        <v>26857.785735804267</v>
      </c>
      <c r="H9" s="66">
        <f t="shared" si="5"/>
        <v>26857.785735804267</v>
      </c>
      <c r="I9" s="66">
        <f t="shared" si="6"/>
        <v>1652.4791683935346</v>
      </c>
      <c r="J9" s="16">
        <f t="shared" si="7"/>
        <v>826.23958419676728</v>
      </c>
      <c r="K9" s="16">
        <f t="shared" si="8"/>
        <v>826.23958419676728</v>
      </c>
    </row>
    <row r="10" spans="1:1024" ht="15.75" x14ac:dyDescent="0.25">
      <c r="A10" s="6" t="s">
        <v>86</v>
      </c>
      <c r="B10" s="15">
        <f>'GRILLE CNIV'!F7</f>
        <v>4.1511574834536304E-3</v>
      </c>
      <c r="C10" s="66">
        <f t="shared" si="0"/>
        <v>3160.7950868386806</v>
      </c>
      <c r="D10" s="66">
        <f t="shared" si="1"/>
        <v>1580.3975434193403</v>
      </c>
      <c r="E10" s="66">
        <f t="shared" si="2"/>
        <v>1580.3975434193403</v>
      </c>
      <c r="F10" s="66">
        <f t="shared" si="3"/>
        <v>3066.4600330271969</v>
      </c>
      <c r="G10" s="66">
        <f t="shared" si="4"/>
        <v>1533.2300165135985</v>
      </c>
      <c r="H10" s="66">
        <f t="shared" si="5"/>
        <v>1533.2300165135985</v>
      </c>
      <c r="I10" s="66">
        <f t="shared" si="6"/>
        <v>94.335053811483746</v>
      </c>
      <c r="J10" s="16">
        <f t="shared" si="7"/>
        <v>47.167526905741873</v>
      </c>
      <c r="K10" s="16">
        <f t="shared" si="8"/>
        <v>47.167526905741873</v>
      </c>
    </row>
    <row r="11" spans="1:1024" ht="15.75" x14ac:dyDescent="0.25">
      <c r="A11" s="6" t="s">
        <v>87</v>
      </c>
      <c r="B11" s="15">
        <f>'GRILLE CNIV'!F8</f>
        <v>1.7504785047194101E-2</v>
      </c>
      <c r="C11" s="66">
        <f t="shared" si="0"/>
        <v>13328.580954559768</v>
      </c>
      <c r="D11" s="66">
        <f t="shared" si="1"/>
        <v>6664.2904772798838</v>
      </c>
      <c r="E11" s="66">
        <f t="shared" si="2"/>
        <v>6664.2904772798838</v>
      </c>
      <c r="F11" s="66">
        <f t="shared" si="3"/>
        <v>12930.784714362282</v>
      </c>
      <c r="G11" s="66">
        <f t="shared" si="4"/>
        <v>6465.3923571811411</v>
      </c>
      <c r="H11" s="66">
        <f t="shared" si="5"/>
        <v>6465.3923571811411</v>
      </c>
      <c r="I11" s="66">
        <f t="shared" si="6"/>
        <v>397.79624019748593</v>
      </c>
      <c r="J11" s="16">
        <f t="shared" si="7"/>
        <v>198.89812009874296</v>
      </c>
      <c r="K11" s="16">
        <f t="shared" si="8"/>
        <v>198.89812009874296</v>
      </c>
    </row>
    <row r="12" spans="1:1024" ht="15.75" x14ac:dyDescent="0.25">
      <c r="A12" s="6" t="s">
        <v>88</v>
      </c>
      <c r="B12" s="15">
        <f>'GRILLE CNIV'!F9</f>
        <v>0.14185742480583</v>
      </c>
      <c r="C12" s="66">
        <f t="shared" si="0"/>
        <v>108013.7896827791</v>
      </c>
      <c r="D12" s="66">
        <f t="shared" si="1"/>
        <v>54006.894841389549</v>
      </c>
      <c r="E12" s="66">
        <f t="shared" si="2"/>
        <v>54006.894841389549</v>
      </c>
      <c r="F12" s="66">
        <f t="shared" si="3"/>
        <v>104790.07970406662</v>
      </c>
      <c r="G12" s="66">
        <f t="shared" si="4"/>
        <v>52395.039852033311</v>
      </c>
      <c r="H12" s="66">
        <f t="shared" si="5"/>
        <v>52395.039852033311</v>
      </c>
      <c r="I12" s="66">
        <f t="shared" si="6"/>
        <v>3223.7099787124866</v>
      </c>
      <c r="J12" s="16">
        <f t="shared" si="7"/>
        <v>1611.8549893562433</v>
      </c>
      <c r="K12" s="16">
        <f t="shared" si="8"/>
        <v>1611.8549893562433</v>
      </c>
    </row>
    <row r="13" spans="1:1024" ht="15.75" x14ac:dyDescent="0.25">
      <c r="A13" s="6" t="s">
        <v>89</v>
      </c>
      <c r="B13" s="15">
        <f>'GRILLE CNIV'!F10</f>
        <v>8.0433852104598802E-2</v>
      </c>
      <c r="C13" s="66">
        <f t="shared" si="0"/>
        <v>61244.345838744142</v>
      </c>
      <c r="D13" s="66">
        <f t="shared" si="1"/>
        <v>30622.172919372071</v>
      </c>
      <c r="E13" s="66">
        <f t="shared" si="2"/>
        <v>30622.172919372071</v>
      </c>
      <c r="F13" s="66">
        <f t="shared" si="3"/>
        <v>59416.486549667134</v>
      </c>
      <c r="G13" s="66">
        <f t="shared" si="4"/>
        <v>29708.243274833567</v>
      </c>
      <c r="H13" s="66">
        <f t="shared" si="5"/>
        <v>29708.243274833567</v>
      </c>
      <c r="I13" s="66">
        <v>1828</v>
      </c>
      <c r="J13" s="16">
        <f t="shared" si="7"/>
        <v>914</v>
      </c>
      <c r="K13" s="16">
        <f t="shared" si="8"/>
        <v>914</v>
      </c>
    </row>
    <row r="14" spans="1:1024" ht="15.75" x14ac:dyDescent="0.25">
      <c r="A14" s="6" t="s">
        <v>90</v>
      </c>
      <c r="B14" s="15">
        <f>'GRILLE CNIV'!F11</f>
        <v>8.1678420421346203E-3</v>
      </c>
      <c r="C14" s="66">
        <f t="shared" si="0"/>
        <v>6219.1991269323535</v>
      </c>
      <c r="D14" s="66">
        <f t="shared" si="1"/>
        <v>3109.5995634661767</v>
      </c>
      <c r="E14" s="66">
        <f t="shared" si="2"/>
        <v>3109.5995634661767</v>
      </c>
      <c r="F14" s="66">
        <f t="shared" si="3"/>
        <v>6033.5849165248437</v>
      </c>
      <c r="G14" s="66">
        <f t="shared" si="4"/>
        <v>3016.7924582624219</v>
      </c>
      <c r="H14" s="66">
        <f t="shared" si="5"/>
        <v>3016.7924582624219</v>
      </c>
      <c r="I14" s="66">
        <f t="shared" si="6"/>
        <v>185.61421040750923</v>
      </c>
      <c r="J14" s="16">
        <f t="shared" si="7"/>
        <v>92.807105203754617</v>
      </c>
      <c r="K14" s="16">
        <f t="shared" si="8"/>
        <v>92.807105203754617</v>
      </c>
    </row>
    <row r="15" spans="1:1024" ht="15.75" x14ac:dyDescent="0.25">
      <c r="A15" s="6" t="s">
        <v>91</v>
      </c>
      <c r="B15" s="15">
        <f>'GRILLE CNIV'!F13</f>
        <v>1.8960130309169598E-2</v>
      </c>
      <c r="C15" s="66">
        <f t="shared" si="0"/>
        <v>14436.717220659461</v>
      </c>
      <c r="D15" s="66">
        <f t="shared" si="1"/>
        <v>7218.3586103297303</v>
      </c>
      <c r="E15" s="66">
        <f t="shared" si="2"/>
        <v>7218.3586103297303</v>
      </c>
      <c r="F15" s="66">
        <f t="shared" si="3"/>
        <v>14005.848259383582</v>
      </c>
      <c r="G15" s="66">
        <f t="shared" si="4"/>
        <v>7002.9241296917908</v>
      </c>
      <c r="H15" s="66">
        <f t="shared" si="5"/>
        <v>7002.9241296917908</v>
      </c>
      <c r="I15" s="66">
        <f t="shared" si="6"/>
        <v>430.86896127587914</v>
      </c>
      <c r="J15" s="16">
        <f t="shared" si="7"/>
        <v>215.43448063793957</v>
      </c>
      <c r="K15" s="16">
        <f t="shared" si="8"/>
        <v>215.43448063793957</v>
      </c>
    </row>
    <row r="16" spans="1:1024" ht="15.75" x14ac:dyDescent="0.25">
      <c r="A16" s="6" t="s">
        <v>92</v>
      </c>
      <c r="B16" s="15">
        <f>'GRILLE CNIV'!F14</f>
        <v>3.9060220771290101E-3</v>
      </c>
      <c r="C16" s="66">
        <f t="shared" si="0"/>
        <v>2974.1428600779564</v>
      </c>
      <c r="D16" s="66">
        <f t="shared" si="1"/>
        <v>1487.0714300389782</v>
      </c>
      <c r="E16" s="66">
        <f t="shared" si="2"/>
        <v>1487.0714300389782</v>
      </c>
      <c r="F16" s="66">
        <f t="shared" si="3"/>
        <v>2885.3785083751995</v>
      </c>
      <c r="G16" s="66">
        <f t="shared" si="4"/>
        <v>1442.6892541875998</v>
      </c>
      <c r="H16" s="66">
        <f t="shared" si="5"/>
        <v>1442.6892541875998</v>
      </c>
      <c r="I16" s="66">
        <f t="shared" si="6"/>
        <v>88.764351702756755</v>
      </c>
      <c r="J16" s="16">
        <f t="shared" si="7"/>
        <v>44.382175851378378</v>
      </c>
      <c r="K16" s="16">
        <f t="shared" si="8"/>
        <v>44.382175851378378</v>
      </c>
    </row>
    <row r="17" spans="1:11" ht="15.75" x14ac:dyDescent="0.25">
      <c r="A17" s="6" t="s">
        <v>93</v>
      </c>
      <c r="B17" s="15">
        <f>'GRILLE CNIV'!F15</f>
        <v>7.2603456918059001E-2</v>
      </c>
      <c r="C17" s="66">
        <f t="shared" si="0"/>
        <v>55282.087183833071</v>
      </c>
      <c r="D17" s="66">
        <f t="shared" si="1"/>
        <v>27641.043591916536</v>
      </c>
      <c r="E17" s="66">
        <f t="shared" si="2"/>
        <v>27641.043591916536</v>
      </c>
      <c r="F17" s="66">
        <f t="shared" si="3"/>
        <v>53632.173625370182</v>
      </c>
      <c r="G17" s="66">
        <f t="shared" si="4"/>
        <v>26816.086812685091</v>
      </c>
      <c r="H17" s="66">
        <f t="shared" si="5"/>
        <v>26816.086812685091</v>
      </c>
      <c r="I17" s="66">
        <f t="shared" si="6"/>
        <v>1649.9135584628907</v>
      </c>
      <c r="J17" s="16">
        <f t="shared" si="7"/>
        <v>824.95677923144535</v>
      </c>
      <c r="K17" s="16">
        <f t="shared" si="8"/>
        <v>824.95677923144535</v>
      </c>
    </row>
    <row r="18" spans="1:11" ht="15.75" x14ac:dyDescent="0.25">
      <c r="A18" s="6" t="s">
        <v>94</v>
      </c>
      <c r="B18" s="15">
        <f>'GRILLE CNIV'!F16</f>
        <v>0.104202362796687</v>
      </c>
      <c r="C18" s="66">
        <f t="shared" si="0"/>
        <v>79342.284092467395</v>
      </c>
      <c r="D18" s="66">
        <f t="shared" si="1"/>
        <v>39671.142046233697</v>
      </c>
      <c r="E18" s="66">
        <f t="shared" si="2"/>
        <v>39671.142046233697</v>
      </c>
      <c r="F18" s="66">
        <f t="shared" si="3"/>
        <v>76974.285397912681</v>
      </c>
      <c r="G18" s="66">
        <f t="shared" si="4"/>
        <v>38487.142698956341</v>
      </c>
      <c r="H18" s="66">
        <f t="shared" si="5"/>
        <v>38487.142698956341</v>
      </c>
      <c r="I18" s="66">
        <f t="shared" si="6"/>
        <v>2367.9986945547121</v>
      </c>
      <c r="J18" s="16">
        <f t="shared" si="7"/>
        <v>1183.999347277356</v>
      </c>
      <c r="K18" s="16">
        <f t="shared" si="8"/>
        <v>1183.999347277356</v>
      </c>
    </row>
    <row r="19" spans="1:11" ht="15.75" x14ac:dyDescent="0.25">
      <c r="A19" s="6" t="s">
        <v>95</v>
      </c>
      <c r="B19" s="15">
        <f>'GRILLE CNIV'!F17</f>
        <v>4.30494691812659E-3</v>
      </c>
      <c r="C19" s="66">
        <f t="shared" si="0"/>
        <v>3277.8942071345386</v>
      </c>
      <c r="D19" s="66">
        <f t="shared" si="1"/>
        <v>1638.9471035672693</v>
      </c>
      <c r="E19" s="66">
        <f t="shared" si="2"/>
        <v>1638.9471035672693</v>
      </c>
      <c r="F19" s="66">
        <f t="shared" si="3"/>
        <v>3180.064288420112</v>
      </c>
      <c r="G19" s="66">
        <f t="shared" si="4"/>
        <v>1590.032144210056</v>
      </c>
      <c r="H19" s="66">
        <f t="shared" si="5"/>
        <v>1590.032144210056</v>
      </c>
      <c r="I19" s="66">
        <f t="shared" si="6"/>
        <v>97.829918714426753</v>
      </c>
      <c r="J19" s="16">
        <f t="shared" si="7"/>
        <v>48.914959357213377</v>
      </c>
      <c r="K19" s="16">
        <f t="shared" si="8"/>
        <v>48.914959357213377</v>
      </c>
    </row>
    <row r="20" spans="1:11" ht="15.75" x14ac:dyDescent="0.25">
      <c r="A20" s="6" t="s">
        <v>96</v>
      </c>
      <c r="B20" s="15">
        <f>'GRILLE CNIV'!F18</f>
        <v>3.7861943916018298E-2</v>
      </c>
      <c r="C20" s="66">
        <f t="shared" si="0"/>
        <v>28829.030646254232</v>
      </c>
      <c r="D20" s="66">
        <f t="shared" si="1"/>
        <v>14414.515323127116</v>
      </c>
      <c r="E20" s="66">
        <f t="shared" si="2"/>
        <v>14414.515323127116</v>
      </c>
      <c r="F20" s="66">
        <f t="shared" si="3"/>
        <v>27968.617970762716</v>
      </c>
      <c r="G20" s="66">
        <f t="shared" si="4"/>
        <v>13984.308985381358</v>
      </c>
      <c r="H20" s="66">
        <f t="shared" si="5"/>
        <v>13984.308985381358</v>
      </c>
      <c r="I20" s="66">
        <f t="shared" si="6"/>
        <v>860.41267549151587</v>
      </c>
      <c r="J20" s="16">
        <f t="shared" si="7"/>
        <v>430.20633774575793</v>
      </c>
      <c r="K20" s="16">
        <f t="shared" si="8"/>
        <v>430.20633774575793</v>
      </c>
    </row>
    <row r="21" spans="1:11" ht="15.75" x14ac:dyDescent="0.25">
      <c r="A21" s="6" t="s">
        <v>97</v>
      </c>
      <c r="B21" s="15">
        <f>'GRILLE CNIV'!F19</f>
        <v>1.7175210434587199E-2</v>
      </c>
      <c r="C21" s="66">
        <f t="shared" si="0"/>
        <v>13077.634605155557</v>
      </c>
      <c r="D21" s="66">
        <f t="shared" si="1"/>
        <v>6538.8173025777787</v>
      </c>
      <c r="E21" s="66">
        <f t="shared" si="2"/>
        <v>6538.8173025777787</v>
      </c>
      <c r="F21" s="66">
        <f t="shared" si="3"/>
        <v>12687.327948029564</v>
      </c>
      <c r="G21" s="66">
        <f t="shared" si="4"/>
        <v>6343.6639740147821</v>
      </c>
      <c r="H21" s="66">
        <f t="shared" si="5"/>
        <v>6343.6639740147821</v>
      </c>
      <c r="I21" s="66">
        <f t="shared" si="6"/>
        <v>390.30665712599409</v>
      </c>
      <c r="J21" s="16">
        <f t="shared" si="7"/>
        <v>195.15332856299705</v>
      </c>
      <c r="K21" s="16">
        <f t="shared" si="8"/>
        <v>195.15332856299705</v>
      </c>
    </row>
    <row r="22" spans="1:11" ht="15.75" x14ac:dyDescent="0.25">
      <c r="A22" s="6" t="s">
        <v>98</v>
      </c>
      <c r="B22" s="15">
        <f>'GRILLE CNIV'!F20</f>
        <v>4.5813736143418202E-3</v>
      </c>
      <c r="C22" s="66">
        <f t="shared" si="0"/>
        <v>3488.3724043002203</v>
      </c>
      <c r="D22" s="66">
        <f t="shared" si="1"/>
        <v>1744.1862021501101</v>
      </c>
      <c r="E22" s="66">
        <f t="shared" si="2"/>
        <v>1744.1862021501101</v>
      </c>
      <c r="F22" s="66">
        <f t="shared" si="3"/>
        <v>3384.2606889143026</v>
      </c>
      <c r="G22" s="66">
        <f t="shared" si="4"/>
        <v>1692.1303444571513</v>
      </c>
      <c r="H22" s="66">
        <f t="shared" si="5"/>
        <v>1692.1303444571513</v>
      </c>
      <c r="I22" s="66">
        <f t="shared" si="6"/>
        <v>104.11171538591786</v>
      </c>
      <c r="J22" s="16">
        <f t="shared" si="7"/>
        <v>52.055857692958931</v>
      </c>
      <c r="K22" s="16">
        <f t="shared" si="8"/>
        <v>52.055857692958931</v>
      </c>
    </row>
    <row r="23" spans="1:11" ht="15.75" x14ac:dyDescent="0.25">
      <c r="A23" s="6" t="s">
        <v>99</v>
      </c>
      <c r="B23" s="15">
        <f>'GRILLE CNIV'!F21</f>
        <v>3.15864711227377E-2</v>
      </c>
      <c r="C23" s="66">
        <f t="shared" si="0"/>
        <v>24050.728774630552</v>
      </c>
      <c r="D23" s="66">
        <f t="shared" si="1"/>
        <v>12025.364387315276</v>
      </c>
      <c r="E23" s="66">
        <f t="shared" si="2"/>
        <v>12025.364387315276</v>
      </c>
      <c r="F23" s="66">
        <f t="shared" si="3"/>
        <v>23332.926218366338</v>
      </c>
      <c r="G23" s="66">
        <f t="shared" si="4"/>
        <v>11666.463109183169</v>
      </c>
      <c r="H23" s="66">
        <f t="shared" si="5"/>
        <v>11666.463109183169</v>
      </c>
      <c r="I23" s="66">
        <f t="shared" si="6"/>
        <v>717.80255626421422</v>
      </c>
      <c r="J23" s="16">
        <f t="shared" si="7"/>
        <v>358.90127813210711</v>
      </c>
      <c r="K23" s="16">
        <f t="shared" si="8"/>
        <v>358.90127813210711</v>
      </c>
    </row>
    <row r="24" spans="1:11" ht="15.75" x14ac:dyDescent="0.25">
      <c r="A24" s="6" t="s">
        <v>100</v>
      </c>
      <c r="B24" s="15">
        <f>'GRILLE CNIV'!F22</f>
        <v>6.4444429006111803E-2</v>
      </c>
      <c r="C24" s="66">
        <f t="shared" si="0"/>
        <v>49069.59935597868</v>
      </c>
      <c r="D24" s="66">
        <f t="shared" si="1"/>
        <v>24534.79967798934</v>
      </c>
      <c r="E24" s="66">
        <f t="shared" si="2"/>
        <v>24534.79967798934</v>
      </c>
      <c r="F24" s="66">
        <f t="shared" si="3"/>
        <v>47605.099706814792</v>
      </c>
      <c r="G24" s="66">
        <f t="shared" si="4"/>
        <v>23802.549853407396</v>
      </c>
      <c r="H24" s="66">
        <f t="shared" si="5"/>
        <v>23802.549853407396</v>
      </c>
      <c r="I24" s="66">
        <f t="shared" si="6"/>
        <v>1464.4996491638908</v>
      </c>
      <c r="J24" s="16">
        <f t="shared" si="7"/>
        <v>732.2498245819454</v>
      </c>
      <c r="K24" s="16">
        <f t="shared" si="8"/>
        <v>732.2498245819454</v>
      </c>
    </row>
    <row r="25" spans="1:11" ht="15.75" x14ac:dyDescent="0.25">
      <c r="A25" s="6" t="s">
        <v>101</v>
      </c>
      <c r="B25" s="15">
        <f>'GRILLE CNIV'!F23</f>
        <v>8.1757688517785601E-2</v>
      </c>
      <c r="C25" s="66">
        <f t="shared" si="0"/>
        <v>62252.3479796549</v>
      </c>
      <c r="D25" s="66">
        <f t="shared" si="1"/>
        <v>31126.17398982745</v>
      </c>
      <c r="E25" s="66">
        <f t="shared" si="2"/>
        <v>31126.17398982745</v>
      </c>
      <c r="F25" s="66">
        <f t="shared" si="3"/>
        <v>60394.404508088221</v>
      </c>
      <c r="G25" s="66">
        <f t="shared" si="4"/>
        <v>30197.20225404411</v>
      </c>
      <c r="H25" s="66">
        <f t="shared" si="5"/>
        <v>30197.20225404411</v>
      </c>
      <c r="I25" s="66">
        <f t="shared" si="6"/>
        <v>1857.9434715666778</v>
      </c>
      <c r="J25" s="16">
        <f t="shared" si="7"/>
        <v>928.97173578333889</v>
      </c>
      <c r="K25" s="16">
        <f t="shared" si="8"/>
        <v>928.97173578333889</v>
      </c>
    </row>
    <row r="26" spans="1:11" ht="15.75" x14ac:dyDescent="0.25">
      <c r="A26" s="17" t="s">
        <v>114</v>
      </c>
      <c r="B26" s="18">
        <f>SUM(B5:B25)</f>
        <v>1</v>
      </c>
      <c r="C26" s="67">
        <f>SUM(C5:C25)</f>
        <v>761424.99999999988</v>
      </c>
      <c r="D26" s="68">
        <f t="shared" si="1"/>
        <v>380712.49999999994</v>
      </c>
      <c r="E26" s="68">
        <f t="shared" si="2"/>
        <v>380712.49999999994</v>
      </c>
      <c r="F26" s="67">
        <f>F29-F28</f>
        <v>738700</v>
      </c>
      <c r="G26" s="68">
        <f t="shared" si="4"/>
        <v>369350</v>
      </c>
      <c r="H26" s="68">
        <f t="shared" si="5"/>
        <v>369350</v>
      </c>
      <c r="I26" s="67">
        <f>SUM(I5:I25)</f>
        <v>22725.140710922995</v>
      </c>
      <c r="J26" s="16">
        <f t="shared" si="7"/>
        <v>11362.570355461497</v>
      </c>
      <c r="K26" s="16">
        <f t="shared" si="8"/>
        <v>11362.570355461497</v>
      </c>
    </row>
    <row r="27" spans="1:11" ht="15.75" x14ac:dyDescent="0.25">
      <c r="A27" s="19"/>
      <c r="B27" s="20"/>
      <c r="C27" s="69"/>
      <c r="D27" s="47"/>
      <c r="E27" s="47"/>
      <c r="F27" s="47"/>
      <c r="G27" s="47"/>
      <c r="H27" s="47"/>
      <c r="I27" s="47"/>
      <c r="J27"/>
      <c r="K27"/>
    </row>
    <row r="28" spans="1:11" ht="15.75" x14ac:dyDescent="0.25">
      <c r="A28" s="21" t="s">
        <v>104</v>
      </c>
      <c r="B28" s="15">
        <v>0.06</v>
      </c>
      <c r="C28" s="66">
        <f>6/100*('BUDGET 2018'!E26-'BUDGET 2018'!E22)</f>
        <v>825</v>
      </c>
      <c r="D28" s="66">
        <f>C28/2</f>
        <v>412.5</v>
      </c>
      <c r="E28" s="66">
        <f>C28/2</f>
        <v>412.5</v>
      </c>
      <c r="F28" s="66">
        <v>0</v>
      </c>
      <c r="G28" s="66">
        <f>F28/2</f>
        <v>0</v>
      </c>
      <c r="H28" s="66">
        <f>F28/2</f>
        <v>0</v>
      </c>
      <c r="I28" s="66">
        <f>C28</f>
        <v>825</v>
      </c>
      <c r="J28" s="16">
        <f>I28/2</f>
        <v>412.5</v>
      </c>
      <c r="K28" s="16">
        <f>I28/2</f>
        <v>412.5</v>
      </c>
    </row>
    <row r="29" spans="1:11" ht="15.75" x14ac:dyDescent="0.25">
      <c r="A29" s="230" t="s">
        <v>105</v>
      </c>
      <c r="B29" s="230"/>
      <c r="C29" s="70">
        <v>762250</v>
      </c>
      <c r="D29" s="70">
        <f>D26+D28</f>
        <v>381124.99999999994</v>
      </c>
      <c r="E29" s="70">
        <f>E26+E28</f>
        <v>381124.99999999994</v>
      </c>
      <c r="F29" s="70">
        <f>'BUDGET 2018'!E19</f>
        <v>738700</v>
      </c>
      <c r="G29" s="70">
        <f>G26+G28</f>
        <v>369350</v>
      </c>
      <c r="H29" s="70">
        <f>H26+H28</f>
        <v>369350</v>
      </c>
      <c r="I29" s="70">
        <f>'BUDGET 2018'!E26</f>
        <v>23550</v>
      </c>
      <c r="J29" s="16">
        <f>I29/2</f>
        <v>11775</v>
      </c>
      <c r="K29" s="16">
        <f>I29/2</f>
        <v>11775</v>
      </c>
    </row>
    <row r="30" spans="1:11" x14ac:dyDescent="0.25">
      <c r="A30" s="231" t="s">
        <v>115</v>
      </c>
      <c r="B30" s="231"/>
      <c r="C30" s="71">
        <f t="shared" ref="C30:I30" si="9">SUM(C5:C25)+C28-C29</f>
        <v>0</v>
      </c>
      <c r="D30" s="71">
        <f t="shared" si="9"/>
        <v>0</v>
      </c>
      <c r="E30" s="71">
        <f t="shared" si="9"/>
        <v>0</v>
      </c>
      <c r="F30" s="71">
        <f t="shared" si="9"/>
        <v>0</v>
      </c>
      <c r="G30" s="71">
        <f t="shared" si="9"/>
        <v>0</v>
      </c>
      <c r="H30" s="71">
        <f t="shared" si="9"/>
        <v>0</v>
      </c>
      <c r="I30" s="71">
        <f t="shared" si="9"/>
        <v>0.14071092299491283</v>
      </c>
    </row>
  </sheetData>
  <mergeCells count="7">
    <mergeCell ref="F3:H3"/>
    <mergeCell ref="I3:K3"/>
    <mergeCell ref="A29:B29"/>
    <mergeCell ref="A30:B30"/>
    <mergeCell ref="A3:A4"/>
    <mergeCell ref="B3:B4"/>
    <mergeCell ref="C3:E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zoomScaleNormal="100" workbookViewId="0">
      <selection activeCell="D24" sqref="D24"/>
    </sheetView>
  </sheetViews>
  <sheetFormatPr baseColWidth="10" defaultColWidth="9.140625" defaultRowHeight="15" x14ac:dyDescent="0.25"/>
  <cols>
    <col min="1" max="1" width="29.85546875" style="11"/>
    <col min="2" max="2" width="10" style="11"/>
    <col min="3" max="3" width="9.140625" style="11"/>
    <col min="4" max="4" width="15.42578125" style="78"/>
    <col min="5" max="5" width="16.5703125" style="78"/>
    <col min="6" max="6" width="12.7109375" style="78"/>
    <col min="7" max="7" width="20.140625" style="78"/>
    <col min="8" max="8" width="16.5703125" style="78"/>
    <col min="9" max="9" width="12.7109375" style="78"/>
    <col min="10" max="10" width="13.7109375" style="11"/>
    <col min="11" max="11" width="16.7109375" style="11"/>
    <col min="12" max="12" width="16.5703125" style="11"/>
    <col min="13" max="13" width="0" style="11" hidden="1"/>
    <col min="14" max="1025" width="18.28515625" style="11"/>
  </cols>
  <sheetData>
    <row r="1" spans="1:1024" s="22" customFormat="1" ht="15" customHeight="1" x14ac:dyDescent="0.25">
      <c r="D1" s="235" t="s">
        <v>116</v>
      </c>
      <c r="E1" s="235"/>
      <c r="F1" s="235"/>
      <c r="G1" s="235"/>
      <c r="H1" s="235"/>
      <c r="I1" s="235"/>
      <c r="J1" s="235"/>
    </row>
    <row r="2" spans="1:1024" ht="58.5" customHeight="1" x14ac:dyDescent="0.25">
      <c r="A2" s="236" t="s">
        <v>75</v>
      </c>
      <c r="B2" s="237" t="s">
        <v>108</v>
      </c>
      <c r="C2" s="237" t="s">
        <v>117</v>
      </c>
      <c r="D2" s="238" t="s">
        <v>118</v>
      </c>
      <c r="E2" s="238"/>
      <c r="F2" s="238"/>
      <c r="G2" s="239" t="s">
        <v>119</v>
      </c>
      <c r="H2" s="239"/>
      <c r="I2" s="239"/>
      <c r="J2" s="5" t="s">
        <v>120</v>
      </c>
      <c r="K2" s="233" t="s">
        <v>121</v>
      </c>
      <c r="L2" s="233"/>
      <c r="M2" s="233"/>
      <c r="N2" s="233"/>
      <c r="O2"/>
      <c r="P2" s="23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3.5" x14ac:dyDescent="0.25">
      <c r="A3" s="236"/>
      <c r="B3" s="237"/>
      <c r="C3" s="237"/>
      <c r="D3" s="73" t="s">
        <v>109</v>
      </c>
      <c r="E3" s="73" t="s">
        <v>112</v>
      </c>
      <c r="F3" s="73" t="s">
        <v>113</v>
      </c>
      <c r="G3" s="73" t="s">
        <v>109</v>
      </c>
      <c r="H3" s="73" t="s">
        <v>112</v>
      </c>
      <c r="I3" s="73" t="s">
        <v>113</v>
      </c>
      <c r="J3" s="24" t="s">
        <v>109</v>
      </c>
      <c r="K3" s="24" t="s">
        <v>109</v>
      </c>
      <c r="L3" s="5" t="s">
        <v>112</v>
      </c>
      <c r="M3" s="25" t="s">
        <v>113</v>
      </c>
      <c r="N3" s="5" t="s">
        <v>122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6" t="s">
        <v>81</v>
      </c>
      <c r="B4" s="26">
        <f>'GRILLE CNIV'!F2</f>
        <v>4.2221830491163501E-2</v>
      </c>
      <c r="C4" s="26">
        <v>4.7375558326511497E-2</v>
      </c>
      <c r="D4" s="74">
        <f>($D$28-$D$27)*B4</f>
        <v>20737.252045734953</v>
      </c>
      <c r="E4" s="74">
        <f t="shared" ref="E4:E24" si="0">H4+J4+L4</f>
        <v>15994.536468027254</v>
      </c>
      <c r="F4" s="74">
        <f t="shared" ref="F4:F24" si="1">I4+M4</f>
        <v>4881.7506827530196</v>
      </c>
      <c r="G4" s="74">
        <f t="shared" ref="G4:G24" si="2">($G$28-$G$27)*B4</f>
        <v>8662.019634414648</v>
      </c>
      <c r="H4" s="74">
        <f t="shared" ref="H4:H25" si="3">G4/2</f>
        <v>4331.009817207324</v>
      </c>
      <c r="I4" s="74">
        <f t="shared" ref="I4:I25" si="4">G4/2</f>
        <v>4331.009817207324</v>
      </c>
      <c r="J4" s="51">
        <f t="shared" ref="J4:J24" si="5">($J$28-$J$27)*B4</f>
        <v>11112.785785274233</v>
      </c>
      <c r="K4" s="74">
        <f>($K$28-$K$27)*C4</f>
        <v>1101.4817310913922</v>
      </c>
      <c r="L4" s="74">
        <f t="shared" ref="L4:L24" si="6">K4/2</f>
        <v>550.74086554569612</v>
      </c>
      <c r="M4" s="79">
        <f t="shared" ref="M4:M25" si="7">K4/2</f>
        <v>550.74086554569612</v>
      </c>
      <c r="N4" s="80">
        <f t="shared" ref="N4:N28" si="8">K4/2</f>
        <v>550.74086554569612</v>
      </c>
      <c r="O4" s="4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6" t="s">
        <v>82</v>
      </c>
      <c r="B5" s="26">
        <f>'GRILLE CNIV'!F3</f>
        <v>2.6888428209220501E-2</v>
      </c>
      <c r="C5" s="26">
        <v>3.2716820713578197E-2</v>
      </c>
      <c r="D5" s="74">
        <f t="shared" ref="D5:D24" si="9">($D$28-$D$27)*B5</f>
        <v>13206.251514958649</v>
      </c>
      <c r="E5" s="74">
        <f t="shared" si="0"/>
        <v>10215.515090093499</v>
      </c>
      <c r="F5" s="74">
        <f t="shared" si="1"/>
        <v>3138.4807854266628</v>
      </c>
      <c r="G5" s="74">
        <f t="shared" si="2"/>
        <v>5516.2954892626321</v>
      </c>
      <c r="H5" s="74">
        <f t="shared" si="3"/>
        <v>2758.1477446313161</v>
      </c>
      <c r="I5" s="74">
        <f t="shared" si="4"/>
        <v>2758.1477446313161</v>
      </c>
      <c r="J5" s="51">
        <f t="shared" si="5"/>
        <v>7077.0343046668359</v>
      </c>
      <c r="K5" s="74">
        <f t="shared" ref="K5:K10" si="10">($K$28-$K$27)*C5</f>
        <v>760.66608159069312</v>
      </c>
      <c r="L5" s="74">
        <f t="shared" si="6"/>
        <v>380.33304079534656</v>
      </c>
      <c r="M5" s="79">
        <f t="shared" si="7"/>
        <v>380.33304079534656</v>
      </c>
      <c r="N5" s="80">
        <f t="shared" si="8"/>
        <v>380.33304079534656</v>
      </c>
      <c r="O5" s="4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6" t="s">
        <v>83</v>
      </c>
      <c r="B6" s="26">
        <f>'GRILLE CNIV'!F4</f>
        <v>1.4586683364937099E-2</v>
      </c>
      <c r="C6" s="26">
        <v>1.79365296889385E-2</v>
      </c>
      <c r="D6" s="74">
        <f t="shared" si="9"/>
        <v>7164.2495346888563</v>
      </c>
      <c r="E6" s="74">
        <f t="shared" si="0"/>
        <v>5543.99273215219</v>
      </c>
      <c r="F6" s="74">
        <f t="shared" si="1"/>
        <v>1704.7776705007452</v>
      </c>
      <c r="G6" s="74">
        <f t="shared" si="2"/>
        <v>2992.5310257336705</v>
      </c>
      <c r="H6" s="74">
        <f t="shared" si="3"/>
        <v>1496.2655128668353</v>
      </c>
      <c r="I6" s="74">
        <f t="shared" si="4"/>
        <v>1496.2655128668353</v>
      </c>
      <c r="J6" s="51">
        <f t="shared" si="5"/>
        <v>3839.2150616514446</v>
      </c>
      <c r="K6" s="74">
        <f t="shared" si="10"/>
        <v>417.0243152678201</v>
      </c>
      <c r="L6" s="74">
        <f t="shared" si="6"/>
        <v>208.51215763391005</v>
      </c>
      <c r="M6" s="79">
        <f t="shared" si="7"/>
        <v>208.51215763391005</v>
      </c>
      <c r="N6" s="80">
        <f t="shared" si="8"/>
        <v>208.51215763391005</v>
      </c>
      <c r="O6" s="4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6" t="s">
        <v>84</v>
      </c>
      <c r="B7" s="26">
        <f>'GRILLE CNIV'!F5</f>
        <v>0.150087605775894</v>
      </c>
      <c r="C7" s="26">
        <v>0.159197520322022</v>
      </c>
      <c r="D7" s="74">
        <f t="shared" si="9"/>
        <v>73715.52757683034</v>
      </c>
      <c r="E7" s="74">
        <f t="shared" si="0"/>
        <v>56749.340395435574</v>
      </c>
      <c r="F7" s="74">
        <f t="shared" si="1"/>
        <v>17246.282555220274</v>
      </c>
      <c r="G7" s="74">
        <f t="shared" si="2"/>
        <v>30791.222762953534</v>
      </c>
      <c r="H7" s="74">
        <f t="shared" si="3"/>
        <v>15395.611381476767</v>
      </c>
      <c r="I7" s="74">
        <f t="shared" si="4"/>
        <v>15395.611381476767</v>
      </c>
      <c r="J7" s="51">
        <f t="shared" si="5"/>
        <v>39503.057840215304</v>
      </c>
      <c r="K7" s="74">
        <f t="shared" si="10"/>
        <v>3701.3423474870115</v>
      </c>
      <c r="L7" s="74">
        <f t="shared" si="6"/>
        <v>1850.6711737435057</v>
      </c>
      <c r="M7" s="79">
        <f t="shared" si="7"/>
        <v>1850.6711737435057</v>
      </c>
      <c r="N7" s="80">
        <f t="shared" si="8"/>
        <v>1850.6711737435057</v>
      </c>
      <c r="O7" s="4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6" t="s">
        <v>85</v>
      </c>
      <c r="B8" s="26">
        <f>'GRILLE CNIV'!F6</f>
        <v>7.2716355044820005E-2</v>
      </c>
      <c r="C8" s="26">
        <v>7.8564188505233501E-2</v>
      </c>
      <c r="D8" s="74">
        <f t="shared" si="9"/>
        <v>35714.637780263343</v>
      </c>
      <c r="E8" s="74">
        <f t="shared" si="0"/>
        <v>27511.315248779989</v>
      </c>
      <c r="F8" s="74">
        <f t="shared" si="1"/>
        <v>8372.3706009833641</v>
      </c>
      <c r="G8" s="74">
        <f t="shared" si="2"/>
        <v>14918.123819220049</v>
      </c>
      <c r="H8" s="74">
        <f t="shared" si="3"/>
        <v>7459.0619096100245</v>
      </c>
      <c r="I8" s="74">
        <f t="shared" si="4"/>
        <v>7459.0619096100245</v>
      </c>
      <c r="J8" s="51">
        <f t="shared" si="5"/>
        <v>19138.944647796627</v>
      </c>
      <c r="K8" s="74">
        <f t="shared" si="10"/>
        <v>1826.6173827466789</v>
      </c>
      <c r="L8" s="74">
        <f t="shared" si="6"/>
        <v>913.30869137333946</v>
      </c>
      <c r="M8" s="79">
        <f t="shared" si="7"/>
        <v>913.30869137333946</v>
      </c>
      <c r="N8" s="80">
        <f t="shared" si="8"/>
        <v>913.30869137333946</v>
      </c>
      <c r="O8" s="4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6" t="s">
        <v>86</v>
      </c>
      <c r="B9" s="26">
        <f>'GRILLE CNIV'!F7</f>
        <v>4.1511574834536304E-3</v>
      </c>
      <c r="C9" s="26">
        <v>5.1465615665351096E-3</v>
      </c>
      <c r="D9" s="74">
        <f t="shared" si="9"/>
        <v>2038.8409979982505</v>
      </c>
      <c r="E9" s="74">
        <f t="shared" si="0"/>
        <v>1578.2287846149309</v>
      </c>
      <c r="F9" s="74">
        <f t="shared" si="1"/>
        <v>485.64413496993541</v>
      </c>
      <c r="G9" s="74">
        <f t="shared" si="2"/>
        <v>851.63071351792951</v>
      </c>
      <c r="H9" s="74">
        <f t="shared" si="3"/>
        <v>425.81535675896475</v>
      </c>
      <c r="I9" s="74">
        <f t="shared" si="4"/>
        <v>425.81535675896475</v>
      </c>
      <c r="J9" s="51">
        <f t="shared" si="5"/>
        <v>1092.5846496449956</v>
      </c>
      <c r="K9" s="74">
        <f t="shared" si="10"/>
        <v>119.65755642194129</v>
      </c>
      <c r="L9" s="74">
        <f t="shared" si="6"/>
        <v>59.828778210970647</v>
      </c>
      <c r="M9" s="79">
        <f t="shared" si="7"/>
        <v>59.828778210970647</v>
      </c>
      <c r="N9" s="80">
        <f t="shared" si="8"/>
        <v>59.828778210970647</v>
      </c>
      <c r="O9" s="4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6" t="s">
        <v>87</v>
      </c>
      <c r="B10" s="26">
        <f>'GRILLE CNIV'!F8</f>
        <v>1.7504785047194101E-2</v>
      </c>
      <c r="C10" s="26">
        <v>1.73093223163827E-2</v>
      </c>
      <c r="D10" s="74">
        <f t="shared" si="9"/>
        <v>8597.4751759293831</v>
      </c>
      <c r="E10" s="74">
        <f t="shared" si="0"/>
        <v>6604.0773845279882</v>
      </c>
      <c r="F10" s="74">
        <f t="shared" si="1"/>
        <v>1996.8179601065017</v>
      </c>
      <c r="G10" s="74">
        <f t="shared" si="2"/>
        <v>3591.1941763571058</v>
      </c>
      <c r="H10" s="74">
        <f t="shared" si="3"/>
        <v>1795.5970881785529</v>
      </c>
      <c r="I10" s="74">
        <f t="shared" si="4"/>
        <v>1795.5970881785529</v>
      </c>
      <c r="J10" s="51">
        <f t="shared" si="5"/>
        <v>4607.259424421487</v>
      </c>
      <c r="K10" s="74">
        <f t="shared" si="10"/>
        <v>402.44174385589776</v>
      </c>
      <c r="L10" s="74">
        <f t="shared" si="6"/>
        <v>201.22087192794888</v>
      </c>
      <c r="M10" s="79">
        <f t="shared" si="7"/>
        <v>201.22087192794888</v>
      </c>
      <c r="N10" s="80">
        <f t="shared" si="8"/>
        <v>201.22087192794888</v>
      </c>
      <c r="O10" s="4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 s="6" t="s">
        <v>88</v>
      </c>
      <c r="B11" s="26">
        <f>'GRILLE CNIV'!F9</f>
        <v>0.14185742480583</v>
      </c>
      <c r="C11" s="26">
        <v>0.15199135661534899</v>
      </c>
      <c r="D11" s="74">
        <f t="shared" si="9"/>
        <v>69673.274193383404</v>
      </c>
      <c r="E11" s="74">
        <f t="shared" si="0"/>
        <v>53655.153722567913</v>
      </c>
      <c r="F11" s="74">
        <f t="shared" si="1"/>
        <v>16318.279513673458</v>
      </c>
      <c r="G11" s="74">
        <f t="shared" si="2"/>
        <v>29102.759986040051</v>
      </c>
      <c r="H11" s="74">
        <f t="shared" si="3"/>
        <v>14551.379993020026</v>
      </c>
      <c r="I11" s="74">
        <f t="shared" si="4"/>
        <v>14551.379993020026</v>
      </c>
      <c r="J11" s="51">
        <f t="shared" si="5"/>
        <v>37336.874208894456</v>
      </c>
      <c r="K11" s="74">
        <f>($K$28-$K$27)*C11</f>
        <v>3533.7990413068642</v>
      </c>
      <c r="L11" s="74">
        <f t="shared" si="6"/>
        <v>1766.8995206534321</v>
      </c>
      <c r="M11" s="79">
        <f t="shared" si="7"/>
        <v>1766.8995206534321</v>
      </c>
      <c r="N11" s="80">
        <f t="shared" si="8"/>
        <v>1766.8995206534321</v>
      </c>
      <c r="O11" s="4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6" t="s">
        <v>89</v>
      </c>
      <c r="B12" s="26">
        <f>'GRILLE CNIV'!F10</f>
        <v>8.0433852104598802E-2</v>
      </c>
      <c r="C12" s="26">
        <v>0</v>
      </c>
      <c r="D12" s="74">
        <f t="shared" si="9"/>
        <v>39505.086461173705</v>
      </c>
      <c r="E12" s="74">
        <f t="shared" si="0"/>
        <v>29420.89333818989</v>
      </c>
      <c r="F12" s="74">
        <f t="shared" si="1"/>
        <v>8250.7034642594845</v>
      </c>
      <c r="G12" s="74">
        <f t="shared" si="2"/>
        <v>16501.406928518969</v>
      </c>
      <c r="H12" s="74">
        <f t="shared" si="3"/>
        <v>8250.7034642594845</v>
      </c>
      <c r="I12" s="74">
        <f t="shared" si="4"/>
        <v>8250.7034642594845</v>
      </c>
      <c r="J12" s="51">
        <f t="shared" si="5"/>
        <v>21170.189873930405</v>
      </c>
      <c r="K12" s="74">
        <f>($K$28-$K$27)*C12</f>
        <v>0</v>
      </c>
      <c r="L12" s="74">
        <f t="shared" si="6"/>
        <v>0</v>
      </c>
      <c r="M12" s="79">
        <f t="shared" si="7"/>
        <v>0</v>
      </c>
      <c r="N12" s="80">
        <f t="shared" si="8"/>
        <v>0</v>
      </c>
      <c r="O12" s="4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6" t="s">
        <v>90</v>
      </c>
      <c r="B13" s="26">
        <f>'GRILLE CNIV'!F11</f>
        <v>8.1678420421346203E-3</v>
      </c>
      <c r="C13" s="26">
        <v>9.6563781350833804E-3</v>
      </c>
      <c r="D13" s="74">
        <f t="shared" si="9"/>
        <v>4011.6356189944186</v>
      </c>
      <c r="E13" s="74">
        <f t="shared" si="0"/>
        <v>3099.8682383872406</v>
      </c>
      <c r="F13" s="74">
        <f t="shared" si="1"/>
        <v>950.09221289740833</v>
      </c>
      <c r="G13" s="74">
        <f t="shared" si="2"/>
        <v>1675.673634154128</v>
      </c>
      <c r="H13" s="74">
        <f t="shared" si="3"/>
        <v>837.83681707706398</v>
      </c>
      <c r="I13" s="74">
        <f t="shared" si="4"/>
        <v>837.83681707706398</v>
      </c>
      <c r="J13" s="51">
        <f t="shared" si="5"/>
        <v>2149.7760254898321</v>
      </c>
      <c r="K13" s="74">
        <f>($K$28-$K$27)*C13</f>
        <v>224.51079164068861</v>
      </c>
      <c r="L13" s="74">
        <f t="shared" si="6"/>
        <v>112.2553958203443</v>
      </c>
      <c r="M13" s="79">
        <f t="shared" si="7"/>
        <v>112.2553958203443</v>
      </c>
      <c r="N13" s="80">
        <f t="shared" si="8"/>
        <v>112.2553958203443</v>
      </c>
      <c r="O13" s="47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6" t="s">
        <v>91</v>
      </c>
      <c r="B14" s="26">
        <f>'GRILLE CNIV'!F13</f>
        <v>1.8960130309169598E-2</v>
      </c>
      <c r="C14" s="26">
        <v>1.4220208120986901E-2</v>
      </c>
      <c r="D14" s="74">
        <f t="shared" si="9"/>
        <v>9312.2680013486479</v>
      </c>
      <c r="E14" s="74">
        <f t="shared" si="0"/>
        <v>7100.4989835687556</v>
      </c>
      <c r="F14" s="74">
        <f t="shared" si="1"/>
        <v>2110.192686195317</v>
      </c>
      <c r="G14" s="74">
        <f t="shared" si="2"/>
        <v>3889.765533577689</v>
      </c>
      <c r="H14" s="74">
        <f t="shared" si="3"/>
        <v>1944.8827667888445</v>
      </c>
      <c r="I14" s="74">
        <f t="shared" si="4"/>
        <v>1944.8827667888445</v>
      </c>
      <c r="J14" s="51">
        <f t="shared" si="5"/>
        <v>4990.3062973734386</v>
      </c>
      <c r="K14" s="74">
        <f t="shared" ref="K14:K24" si="11">($K$28-$K$27)*C14</f>
        <v>330.61983881294543</v>
      </c>
      <c r="L14" s="74">
        <f t="shared" si="6"/>
        <v>165.30991940647272</v>
      </c>
      <c r="M14" s="79">
        <f t="shared" si="7"/>
        <v>165.30991940647272</v>
      </c>
      <c r="N14" s="80">
        <f t="shared" si="8"/>
        <v>165.30991940647272</v>
      </c>
      <c r="O14" s="4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6" t="s">
        <v>92</v>
      </c>
      <c r="B15" s="26">
        <f>'GRILLE CNIV'!F14</f>
        <v>3.9060220771290101E-3</v>
      </c>
      <c r="C15" s="26">
        <v>4.0504082368751698E-3</v>
      </c>
      <c r="D15" s="74">
        <f t="shared" si="9"/>
        <v>1918.4427431819133</v>
      </c>
      <c r="E15" s="74">
        <f t="shared" si="0"/>
        <v>1475.8209860707304</v>
      </c>
      <c r="F15" s="74">
        <f t="shared" si="1"/>
        <v>447.75597537037487</v>
      </c>
      <c r="G15" s="74">
        <f t="shared" si="2"/>
        <v>801.33995923340206</v>
      </c>
      <c r="H15" s="74">
        <f t="shared" si="3"/>
        <v>400.66997961670103</v>
      </c>
      <c r="I15" s="74">
        <f t="shared" si="4"/>
        <v>400.66997961670103</v>
      </c>
      <c r="J15" s="51">
        <f t="shared" si="5"/>
        <v>1028.0650107003555</v>
      </c>
      <c r="K15" s="74">
        <f t="shared" si="11"/>
        <v>94.171991507347698</v>
      </c>
      <c r="L15" s="74">
        <f t="shared" si="6"/>
        <v>47.085995753673849</v>
      </c>
      <c r="M15" s="79">
        <f t="shared" si="7"/>
        <v>47.085995753673849</v>
      </c>
      <c r="N15" s="80">
        <f t="shared" si="8"/>
        <v>47.085995753673849</v>
      </c>
      <c r="O15" s="47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6" t="s">
        <v>93</v>
      </c>
      <c r="B16" s="26">
        <f>'GRILLE CNIV'!F15</f>
        <v>7.2603456918059001E-2</v>
      </c>
      <c r="C16" s="26">
        <v>6.4807687525357205E-2</v>
      </c>
      <c r="D16" s="74">
        <f t="shared" si="9"/>
        <v>35659.187865304681</v>
      </c>
      <c r="E16" s="74">
        <f t="shared" si="0"/>
        <v>27310.100330327601</v>
      </c>
      <c r="F16" s="74">
        <f t="shared" si="1"/>
        <v>8200.8704694944754</v>
      </c>
      <c r="G16" s="74">
        <f t="shared" si="2"/>
        <v>14894.962204024394</v>
      </c>
      <c r="H16" s="74">
        <f t="shared" si="3"/>
        <v>7447.481102012197</v>
      </c>
      <c r="I16" s="74">
        <f t="shared" si="4"/>
        <v>7447.481102012197</v>
      </c>
      <c r="J16" s="51">
        <f t="shared" si="5"/>
        <v>19109.229860833129</v>
      </c>
      <c r="K16" s="74">
        <f t="shared" si="11"/>
        <v>1506.778734964555</v>
      </c>
      <c r="L16" s="74">
        <f t="shared" si="6"/>
        <v>753.38936748227752</v>
      </c>
      <c r="M16" s="79">
        <f t="shared" si="7"/>
        <v>753.38936748227752</v>
      </c>
      <c r="N16" s="80">
        <f t="shared" si="8"/>
        <v>753.38936748227752</v>
      </c>
      <c r="O16" s="47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 s="6" t="s">
        <v>94</v>
      </c>
      <c r="B17" s="26">
        <f>'GRILLE CNIV'!F16</f>
        <v>0.104202362796687</v>
      </c>
      <c r="C17" s="26">
        <v>0.10803028350617599</v>
      </c>
      <c r="D17" s="74">
        <f t="shared" si="9"/>
        <v>51178.990487592819</v>
      </c>
      <c r="E17" s="74">
        <f t="shared" si="0"/>
        <v>39370.731803624476</v>
      </c>
      <c r="F17" s="74">
        <f t="shared" si="1"/>
        <v>11944.669915536455</v>
      </c>
      <c r="G17" s="74">
        <f t="shared" si="2"/>
        <v>21377.63573955432</v>
      </c>
      <c r="H17" s="74">
        <f t="shared" si="3"/>
        <v>10688.81786977716</v>
      </c>
      <c r="I17" s="74">
        <f t="shared" si="4"/>
        <v>10688.81786977716</v>
      </c>
      <c r="J17" s="51">
        <f t="shared" si="5"/>
        <v>27426.061888088017</v>
      </c>
      <c r="K17" s="74">
        <f t="shared" si="11"/>
        <v>2511.7040915185917</v>
      </c>
      <c r="L17" s="74">
        <f t="shared" si="6"/>
        <v>1255.8520457592958</v>
      </c>
      <c r="M17" s="79">
        <f t="shared" si="7"/>
        <v>1255.8520457592958</v>
      </c>
      <c r="N17" s="80">
        <f t="shared" si="8"/>
        <v>1255.8520457592958</v>
      </c>
      <c r="O17" s="4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 s="6" t="s">
        <v>95</v>
      </c>
      <c r="B18" s="26">
        <f>'GRILLE CNIV'!F17</f>
        <v>4.30494691812659E-3</v>
      </c>
      <c r="C18" s="26">
        <v>5.0924533612651396E-3</v>
      </c>
      <c r="D18" s="74">
        <f t="shared" si="9"/>
        <v>2114.3746788378749</v>
      </c>
      <c r="E18" s="74">
        <f t="shared" si="0"/>
        <v>1633.8524916697561</v>
      </c>
      <c r="F18" s="74">
        <f t="shared" si="1"/>
        <v>500.79046281883751</v>
      </c>
      <c r="G18" s="74">
        <f t="shared" si="2"/>
        <v>883.18138498826056</v>
      </c>
      <c r="H18" s="74">
        <f t="shared" si="3"/>
        <v>441.59069249413028</v>
      </c>
      <c r="I18" s="74">
        <f t="shared" si="4"/>
        <v>441.59069249413028</v>
      </c>
      <c r="J18" s="51">
        <f t="shared" si="5"/>
        <v>1133.0620288509185</v>
      </c>
      <c r="K18" s="74">
        <f t="shared" si="11"/>
        <v>118.39954064941449</v>
      </c>
      <c r="L18" s="74">
        <f t="shared" si="6"/>
        <v>59.199770324707245</v>
      </c>
      <c r="M18" s="79">
        <f t="shared" si="7"/>
        <v>59.199770324707245</v>
      </c>
      <c r="N18" s="80">
        <f t="shared" si="8"/>
        <v>59.199770324707245</v>
      </c>
      <c r="O18" s="4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 s="6" t="s">
        <v>96</v>
      </c>
      <c r="B19" s="26">
        <f>'GRILLE CNIV'!F18</f>
        <v>3.7861943916018298E-2</v>
      </c>
      <c r="C19" s="26">
        <v>4.1506303351520002E-2</v>
      </c>
      <c r="D19" s="74">
        <f t="shared" si="9"/>
        <v>18595.893754352386</v>
      </c>
      <c r="E19" s="74">
        <f t="shared" si="0"/>
        <v>14331.557967202803</v>
      </c>
      <c r="F19" s="74">
        <f t="shared" si="1"/>
        <v>4366.2943285067868</v>
      </c>
      <c r="G19" s="74">
        <f t="shared" si="2"/>
        <v>7767.5671040907337</v>
      </c>
      <c r="H19" s="74">
        <f t="shared" si="3"/>
        <v>3883.7835520453668</v>
      </c>
      <c r="I19" s="74">
        <f t="shared" si="4"/>
        <v>3883.7835520453668</v>
      </c>
      <c r="J19" s="51">
        <f t="shared" si="5"/>
        <v>9965.2636386960166</v>
      </c>
      <c r="K19" s="74">
        <f t="shared" si="11"/>
        <v>965.0215529228401</v>
      </c>
      <c r="L19" s="74">
        <f t="shared" si="6"/>
        <v>482.51077646142005</v>
      </c>
      <c r="M19" s="79">
        <f t="shared" si="7"/>
        <v>482.51077646142005</v>
      </c>
      <c r="N19" s="80">
        <f t="shared" si="8"/>
        <v>482.51077646142005</v>
      </c>
      <c r="O19" s="4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6" t="s">
        <v>97</v>
      </c>
      <c r="B20" s="26">
        <f>'GRILLE CNIV'!F19</f>
        <v>1.7175210434587199E-2</v>
      </c>
      <c r="C20" s="26">
        <v>3.11815631428181E-2</v>
      </c>
      <c r="D20" s="74">
        <f t="shared" si="9"/>
        <v>8435.6046049475026</v>
      </c>
      <c r="E20" s="74">
        <f t="shared" si="0"/>
        <v>6644.7912062724799</v>
      </c>
      <c r="F20" s="74">
        <f t="shared" si="1"/>
        <v>2124.2758198891288</v>
      </c>
      <c r="G20" s="74">
        <f t="shared" si="2"/>
        <v>3523.580296707737</v>
      </c>
      <c r="H20" s="74">
        <f t="shared" si="3"/>
        <v>1761.7901483538685</v>
      </c>
      <c r="I20" s="74">
        <f t="shared" si="4"/>
        <v>1761.7901483538685</v>
      </c>
      <c r="J20" s="51">
        <f t="shared" si="5"/>
        <v>4520.5153863833511</v>
      </c>
      <c r="K20" s="74">
        <f t="shared" si="11"/>
        <v>724.97134307052079</v>
      </c>
      <c r="L20" s="74">
        <f t="shared" si="6"/>
        <v>362.48567153526039</v>
      </c>
      <c r="M20" s="79">
        <f t="shared" si="7"/>
        <v>362.48567153526039</v>
      </c>
      <c r="N20" s="80">
        <f t="shared" si="8"/>
        <v>362.48567153526039</v>
      </c>
      <c r="O20" s="47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 s="6" t="s">
        <v>98</v>
      </c>
      <c r="B21" s="26">
        <f>'GRILLE CNIV'!F20</f>
        <v>4.5813736143418202E-3</v>
      </c>
      <c r="C21" s="26">
        <v>4.1741210249397701E-3</v>
      </c>
      <c r="D21" s="74">
        <f t="shared" si="9"/>
        <v>2250.1416506839851</v>
      </c>
      <c r="E21" s="74">
        <f t="shared" si="0"/>
        <v>1724.2875441348401</v>
      </c>
      <c r="F21" s="74">
        <f t="shared" si="1"/>
        <v>518.47000884007286</v>
      </c>
      <c r="G21" s="74">
        <f>($G$28-$G$27)*B21</f>
        <v>939.89170385029615</v>
      </c>
      <c r="H21" s="74">
        <f t="shared" si="3"/>
        <v>469.94585192514808</v>
      </c>
      <c r="I21" s="74">
        <f t="shared" si="4"/>
        <v>469.94585192514808</v>
      </c>
      <c r="J21" s="51">
        <f t="shared" si="5"/>
        <v>1205.8175352947671</v>
      </c>
      <c r="K21" s="74">
        <f t="shared" si="11"/>
        <v>97.048313829849661</v>
      </c>
      <c r="L21" s="74">
        <f t="shared" si="6"/>
        <v>48.524156914924831</v>
      </c>
      <c r="M21" s="79">
        <f t="shared" si="7"/>
        <v>48.524156914924831</v>
      </c>
      <c r="N21" s="80">
        <f t="shared" si="8"/>
        <v>48.524156914924831</v>
      </c>
      <c r="O21" s="4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 s="6" t="s">
        <v>99</v>
      </c>
      <c r="B22" s="26">
        <f>'GRILLE CNIV'!F21</f>
        <v>3.15864711227377E-2</v>
      </c>
      <c r="C22" s="26">
        <v>4.1128371626219302E-2</v>
      </c>
      <c r="D22" s="74">
        <f t="shared" si="9"/>
        <v>15513.695291932621</v>
      </c>
      <c r="E22" s="74">
        <f t="shared" si="0"/>
        <v>12031.737761251989</v>
      </c>
      <c r="F22" s="74">
        <f t="shared" si="1"/>
        <v>3718.1785617474261</v>
      </c>
      <c r="G22" s="74">
        <f>($G$28-$G$27)*B22</f>
        <v>6480.1224831852533</v>
      </c>
      <c r="H22" s="74">
        <f t="shared" si="3"/>
        <v>3240.0612415926266</v>
      </c>
      <c r="I22" s="74">
        <f t="shared" si="4"/>
        <v>3240.0612415926266</v>
      </c>
      <c r="J22" s="51">
        <f t="shared" si="5"/>
        <v>8313.5591995045634</v>
      </c>
      <c r="K22" s="74">
        <f t="shared" si="11"/>
        <v>956.23464030959883</v>
      </c>
      <c r="L22" s="74">
        <f t="shared" si="6"/>
        <v>478.11732015479942</v>
      </c>
      <c r="M22" s="79">
        <f t="shared" si="7"/>
        <v>478.11732015479942</v>
      </c>
      <c r="N22" s="80">
        <f t="shared" si="8"/>
        <v>478.11732015479942</v>
      </c>
      <c r="O22" s="4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 s="6" t="s">
        <v>100</v>
      </c>
      <c r="B23" s="26">
        <f>'GRILLE CNIV'!F22</f>
        <v>6.4444429006111803E-2</v>
      </c>
      <c r="C23" s="26">
        <f>7.13124636795725%+0.304046261997922%</f>
        <v>7.4352926299551717E-2</v>
      </c>
      <c r="D23" s="74">
        <f t="shared" si="9"/>
        <v>31651.881306351814</v>
      </c>
      <c r="E23" s="74">
        <f t="shared" si="0"/>
        <v>24436.67489901535</v>
      </c>
      <c r="F23" s="74">
        <f t="shared" si="1"/>
        <v>7474.9011846067215</v>
      </c>
      <c r="G23" s="74">
        <f t="shared" si="2"/>
        <v>13221.096832748866</v>
      </c>
      <c r="H23" s="74">
        <f t="shared" si="3"/>
        <v>6610.5484163744331</v>
      </c>
      <c r="I23" s="74">
        <f t="shared" si="4"/>
        <v>6610.5484163744331</v>
      </c>
      <c r="J23" s="51">
        <f t="shared" si="5"/>
        <v>16961.773714408628</v>
      </c>
      <c r="K23" s="74">
        <f t="shared" si="11"/>
        <v>1728.7055364645773</v>
      </c>
      <c r="L23" s="74">
        <f t="shared" si="6"/>
        <v>864.35276823228867</v>
      </c>
      <c r="M23" s="79">
        <f t="shared" si="7"/>
        <v>864.35276823228867</v>
      </c>
      <c r="N23" s="80">
        <f t="shared" si="8"/>
        <v>864.35276823228867</v>
      </c>
      <c r="O23" s="4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6" t="s">
        <v>101</v>
      </c>
      <c r="B24" s="26">
        <f>'GRILLE CNIV'!F23</f>
        <v>8.1757688517785601E-2</v>
      </c>
      <c r="C24" s="26">
        <v>9.1375006169752804E-2</v>
      </c>
      <c r="D24" s="74">
        <f t="shared" si="9"/>
        <v>40155.288715510396</v>
      </c>
      <c r="E24" s="74">
        <f t="shared" si="0"/>
        <v>30967.357358537702</v>
      </c>
      <c r="F24" s="74">
        <f t="shared" si="1"/>
        <v>9448.7337406565293</v>
      </c>
      <c r="G24" s="74">
        <f t="shared" si="2"/>
        <v>16772.998587866306</v>
      </c>
      <c r="H24" s="74">
        <f t="shared" si="3"/>
        <v>8386.4992939331532</v>
      </c>
      <c r="I24" s="74">
        <f t="shared" si="4"/>
        <v>8386.4992939331532</v>
      </c>
      <c r="J24" s="51">
        <f t="shared" si="5"/>
        <v>21518.623617881171</v>
      </c>
      <c r="K24" s="74">
        <f t="shared" si="11"/>
        <v>2124.4688934467526</v>
      </c>
      <c r="L24" s="74">
        <f t="shared" si="6"/>
        <v>1062.2344467233763</v>
      </c>
      <c r="M24" s="79">
        <f t="shared" si="7"/>
        <v>1062.2344467233763</v>
      </c>
      <c r="N24" s="80">
        <f t="shared" si="8"/>
        <v>1062.2344467233763</v>
      </c>
      <c r="O24" s="4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5">
      <c r="A25" s="27" t="s">
        <v>103</v>
      </c>
      <c r="B25" s="28">
        <f>SUM(B4:B24)</f>
        <v>1</v>
      </c>
      <c r="C25" s="103">
        <f>SUM(C4:C24)</f>
        <v>0.99981356855509596</v>
      </c>
      <c r="D25" s="75">
        <f>SUM(D4:D24)</f>
        <v>491150</v>
      </c>
      <c r="E25" s="75">
        <f>SUM(E4:E24)</f>
        <v>377400.33273445291</v>
      </c>
      <c r="F25" s="75">
        <f>SUM(F4:F24)</f>
        <v>114200.33273445298</v>
      </c>
      <c r="G25" s="75">
        <f>G28-G27</f>
        <v>205155</v>
      </c>
      <c r="H25" s="75">
        <f t="shared" si="3"/>
        <v>102577.5</v>
      </c>
      <c r="I25" s="75">
        <f t="shared" si="4"/>
        <v>102577.5</v>
      </c>
      <c r="J25" s="50">
        <f>SUM(J4:J24)</f>
        <v>263199.99999999994</v>
      </c>
      <c r="K25" s="75">
        <f>SUM(K4:K24)</f>
        <v>23245.66546890598</v>
      </c>
      <c r="L25" s="75">
        <f>SUM(L4:L24)</f>
        <v>11622.83273445299</v>
      </c>
      <c r="M25" s="81">
        <f t="shared" si="7"/>
        <v>11622.83273445299</v>
      </c>
      <c r="N25" s="82">
        <f t="shared" si="8"/>
        <v>11622.83273445299</v>
      </c>
      <c r="O25" s="4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/>
      <c r="B26"/>
      <c r="C26"/>
      <c r="D26" s="74"/>
      <c r="E26" s="74"/>
      <c r="F26" s="74"/>
      <c r="G26" s="74"/>
      <c r="H26" s="74"/>
      <c r="I26" s="74"/>
      <c r="J26" s="51"/>
      <c r="K26" s="74"/>
      <c r="L26" s="47"/>
      <c r="M26" s="47"/>
      <c r="N26" s="80">
        <f t="shared" si="8"/>
        <v>0</v>
      </c>
      <c r="O26" s="4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 s="8" t="s">
        <v>104</v>
      </c>
      <c r="B27" s="26">
        <v>0.06</v>
      </c>
      <c r="C27" s="26">
        <v>7.0000000000000007E-2</v>
      </c>
      <c r="D27" s="74">
        <f>$D$28*B27</f>
        <v>31350</v>
      </c>
      <c r="E27" s="74">
        <f>H27+J27+L27</f>
        <v>24222.5</v>
      </c>
      <c r="F27" s="74">
        <f>I27+M27</f>
        <v>7422.5</v>
      </c>
      <c r="G27" s="74">
        <f>G28*B27</f>
        <v>13095</v>
      </c>
      <c r="H27" s="74">
        <f>G27/2</f>
        <v>6547.5</v>
      </c>
      <c r="I27" s="74">
        <f>G27/2</f>
        <v>6547.5</v>
      </c>
      <c r="J27" s="51">
        <f>J28*B27</f>
        <v>16800</v>
      </c>
      <c r="K27" s="74">
        <f>$K$28*C27</f>
        <v>1750.0000000000002</v>
      </c>
      <c r="L27" s="74">
        <f>K27/2</f>
        <v>875.00000000000011</v>
      </c>
      <c r="M27" s="79">
        <f>K27/2</f>
        <v>875.00000000000011</v>
      </c>
      <c r="N27" s="80">
        <f t="shared" si="8"/>
        <v>875.00000000000011</v>
      </c>
      <c r="O27" s="4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5">
      <c r="A28" s="234" t="s">
        <v>105</v>
      </c>
      <c r="B28" s="234"/>
      <c r="C28" s="29"/>
      <c r="D28" s="76">
        <f>'BUDGET 2018'!E42-'BUDGET 2018'!K34-'BUDGET 2018'!K38</f>
        <v>522500</v>
      </c>
      <c r="E28" s="76">
        <f>SUM(E4:E24)+E27</f>
        <v>401622.83273445291</v>
      </c>
      <c r="F28" s="76">
        <f>SUM(F4:F24)+F27</f>
        <v>121622.83273445298</v>
      </c>
      <c r="G28" s="76">
        <f>'BUDGET 2018'!E42-'BUDGET 2018'!E36-'BUDGET 2018'!E37</f>
        <v>218250</v>
      </c>
      <c r="H28" s="76">
        <f>G28/2</f>
        <v>109125</v>
      </c>
      <c r="I28" s="76">
        <f>G28/2</f>
        <v>109125</v>
      </c>
      <c r="J28" s="55">
        <v>280000</v>
      </c>
      <c r="K28" s="76">
        <f>'BUDGET 2018'!E37</f>
        <v>25000</v>
      </c>
      <c r="L28" s="76">
        <f>K28/2</f>
        <v>12500</v>
      </c>
      <c r="M28" s="79">
        <f>K28/2</f>
        <v>12500</v>
      </c>
      <c r="N28" s="76">
        <f t="shared" si="8"/>
        <v>12500</v>
      </c>
      <c r="O28" s="47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30" customFormat="1" ht="12" x14ac:dyDescent="0.2">
      <c r="B29" s="30" t="s">
        <v>123</v>
      </c>
      <c r="D29" s="77">
        <f t="shared" ref="D29:N29" si="12">SUM(D4:D24)+D27-D28</f>
        <v>0</v>
      </c>
      <c r="E29" s="77">
        <f t="shared" si="12"/>
        <v>0</v>
      </c>
      <c r="F29" s="77">
        <f t="shared" si="12"/>
        <v>0</v>
      </c>
      <c r="G29" s="77">
        <f t="shared" si="12"/>
        <v>0</v>
      </c>
      <c r="H29" s="77">
        <f t="shared" si="12"/>
        <v>0</v>
      </c>
      <c r="I29" s="77">
        <f t="shared" si="12"/>
        <v>0</v>
      </c>
      <c r="J29" s="31">
        <f t="shared" si="12"/>
        <v>0</v>
      </c>
      <c r="K29" s="77">
        <f t="shared" si="12"/>
        <v>-4.334531094020349</v>
      </c>
      <c r="L29" s="77">
        <f t="shared" si="12"/>
        <v>-2.1672655470101745</v>
      </c>
      <c r="M29" s="77">
        <f t="shared" si="12"/>
        <v>-2.1672655470101745</v>
      </c>
      <c r="N29" s="77">
        <f t="shared" si="12"/>
        <v>-2.1672655470101745</v>
      </c>
      <c r="O29" s="77"/>
    </row>
    <row r="30" spans="1:1024" x14ac:dyDescent="0.25">
      <c r="K30" s="78"/>
      <c r="L30" s="78"/>
      <c r="M30" s="78"/>
      <c r="N30" s="78"/>
      <c r="O30" s="78"/>
    </row>
  </sheetData>
  <mergeCells count="8">
    <mergeCell ref="K2:N2"/>
    <mergeCell ref="A28:B28"/>
    <mergeCell ref="D1:J1"/>
    <mergeCell ref="A2:A3"/>
    <mergeCell ref="B2:B3"/>
    <mergeCell ref="C2:C3"/>
    <mergeCell ref="D2:F2"/>
    <mergeCell ref="G2:I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D26" sqref="D26"/>
    </sheetView>
  </sheetViews>
  <sheetFormatPr baseColWidth="10" defaultColWidth="9.140625" defaultRowHeight="15" x14ac:dyDescent="0.25"/>
  <cols>
    <col min="1" max="1" width="22.5703125" style="11"/>
    <col min="2" max="2" width="23.7109375" style="60"/>
    <col min="3" max="4" width="16" style="60"/>
    <col min="5" max="5" width="20.42578125" style="60"/>
    <col min="6" max="6" width="0" style="60" hidden="1"/>
    <col min="7" max="7" width="23.5703125" style="60"/>
    <col min="8" max="8" width="16.5703125" style="60"/>
    <col min="9" max="9" width="13.85546875" style="60"/>
    <col min="10" max="10" width="16.140625" style="11"/>
    <col min="11" max="1025" width="11.42578125" style="11"/>
  </cols>
  <sheetData>
    <row r="1" spans="1:9" ht="32.25" customHeight="1" x14ac:dyDescent="0.25">
      <c r="A1" s="22"/>
      <c r="B1" s="86"/>
      <c r="C1" s="59"/>
      <c r="D1" s="240" t="s">
        <v>124</v>
      </c>
      <c r="E1" s="240"/>
      <c r="F1" s="240"/>
      <c r="G1" s="240"/>
      <c r="H1" s="240"/>
      <c r="I1" s="59"/>
    </row>
    <row r="2" spans="1:9" ht="31.5" customHeight="1" x14ac:dyDescent="0.25">
      <c r="A2" s="32" t="s">
        <v>125</v>
      </c>
      <c r="B2" s="87" t="s">
        <v>109</v>
      </c>
      <c r="C2" s="88" t="s">
        <v>126</v>
      </c>
      <c r="D2" s="88" t="s">
        <v>45</v>
      </c>
      <c r="E2" s="88" t="s">
        <v>127</v>
      </c>
      <c r="F2" s="89" t="s">
        <v>128</v>
      </c>
      <c r="G2" s="89" t="s">
        <v>129</v>
      </c>
      <c r="H2" s="89" t="s">
        <v>130</v>
      </c>
      <c r="I2" s="89" t="s">
        <v>131</v>
      </c>
    </row>
    <row r="3" spans="1:9" x14ac:dyDescent="0.25">
      <c r="A3" s="33" t="s">
        <v>132</v>
      </c>
      <c r="B3" s="90">
        <f t="shared" ref="B3:B24" si="0">SUM(C3:I3)</f>
        <v>8127.1015749498301</v>
      </c>
      <c r="C3" s="91">
        <v>3043.8357217605499</v>
      </c>
      <c r="D3" s="91">
        <v>1069.0461867250399</v>
      </c>
      <c r="E3" s="91">
        <v>0</v>
      </c>
      <c r="F3" s="91">
        <v>0</v>
      </c>
      <c r="G3" s="91">
        <v>1676.26338482651</v>
      </c>
      <c r="H3" s="91">
        <v>2337.9562816377302</v>
      </c>
      <c r="I3" s="92">
        <v>0</v>
      </c>
    </row>
    <row r="4" spans="1:9" x14ac:dyDescent="0.25">
      <c r="A4" s="34" t="s">
        <v>133</v>
      </c>
      <c r="B4" s="91">
        <f t="shared" si="0"/>
        <v>5467.0444406071692</v>
      </c>
      <c r="C4" s="91">
        <v>2307.7025324077999</v>
      </c>
      <c r="D4" s="91">
        <v>0</v>
      </c>
      <c r="E4" s="91">
        <v>0</v>
      </c>
      <c r="F4" s="91">
        <v>0</v>
      </c>
      <c r="G4" s="91">
        <v>0</v>
      </c>
      <c r="H4" s="91">
        <v>1724.5119571770999</v>
      </c>
      <c r="I4" s="92">
        <v>1434.8299510222701</v>
      </c>
    </row>
    <row r="5" spans="1:9" x14ac:dyDescent="0.25">
      <c r="A5" s="34" t="s">
        <v>134</v>
      </c>
      <c r="B5" s="91">
        <f t="shared" si="0"/>
        <v>3744.6145323109909</v>
      </c>
      <c r="C5" s="91">
        <v>0</v>
      </c>
      <c r="D5" s="91">
        <v>611.96311314705997</v>
      </c>
      <c r="E5" s="91">
        <v>0</v>
      </c>
      <c r="F5" s="91">
        <v>0</v>
      </c>
      <c r="G5" s="91">
        <v>957.62276603062799</v>
      </c>
      <c r="H5" s="91">
        <v>1232.35532964407</v>
      </c>
      <c r="I5" s="92">
        <v>942.67332348923298</v>
      </c>
    </row>
    <row r="6" spans="1:9" x14ac:dyDescent="0.25">
      <c r="A6" s="34" t="s">
        <v>135</v>
      </c>
      <c r="B6" s="91">
        <f t="shared" si="0"/>
        <v>30251.88421235609</v>
      </c>
      <c r="C6" s="91">
        <v>8222.3066000641993</v>
      </c>
      <c r="D6" s="91">
        <v>2853.1372891106098</v>
      </c>
      <c r="E6" s="91">
        <v>1678.15652498026</v>
      </c>
      <c r="F6" s="91">
        <v>0</v>
      </c>
      <c r="G6" s="91">
        <v>4481.2684439076502</v>
      </c>
      <c r="H6" s="91">
        <v>6653.3486802240996</v>
      </c>
      <c r="I6" s="92">
        <v>6363.6666740692699</v>
      </c>
    </row>
    <row r="7" spans="1:9" x14ac:dyDescent="0.25">
      <c r="A7" s="34" t="s">
        <v>136</v>
      </c>
      <c r="B7" s="91">
        <f t="shared" si="0"/>
        <v>17397.998383113922</v>
      </c>
      <c r="C7" s="91">
        <v>4507.83120069705</v>
      </c>
      <c r="D7" s="91">
        <v>1573.4231291244801</v>
      </c>
      <c r="E7" s="91">
        <v>2021.2600953604899</v>
      </c>
      <c r="F7" s="91">
        <v>0</v>
      </c>
      <c r="G7" s="91">
        <v>2469.2609359171101</v>
      </c>
      <c r="H7" s="91">
        <v>3557.95251408481</v>
      </c>
      <c r="I7" s="92">
        <v>3268.2705079299799</v>
      </c>
    </row>
    <row r="8" spans="1:9" x14ac:dyDescent="0.25">
      <c r="A8" s="34" t="s">
        <v>137</v>
      </c>
      <c r="B8" s="91">
        <f t="shared" si="0"/>
        <v>4046.2685017643348</v>
      </c>
      <c r="C8" s="91">
        <v>1216.1209441358701</v>
      </c>
      <c r="D8" s="91">
        <v>439.36036844213697</v>
      </c>
      <c r="E8" s="91">
        <v>364.49671449370101</v>
      </c>
      <c r="F8" s="91">
        <v>0</v>
      </c>
      <c r="G8" s="91">
        <v>686.25121361313904</v>
      </c>
      <c r="H8" s="91">
        <v>814.86063361716106</v>
      </c>
      <c r="I8" s="92">
        <v>525.17862746232697</v>
      </c>
    </row>
    <row r="9" spans="1:9" x14ac:dyDescent="0.25">
      <c r="A9" s="34" t="s">
        <v>138</v>
      </c>
      <c r="B9" s="91">
        <f t="shared" si="0"/>
        <v>3442.0247818397597</v>
      </c>
      <c r="C9" s="91">
        <v>0</v>
      </c>
      <c r="D9" s="91">
        <v>0</v>
      </c>
      <c r="E9" s="91">
        <v>0</v>
      </c>
      <c r="F9" s="91">
        <v>0</v>
      </c>
      <c r="G9" s="91">
        <v>1033.5067983850799</v>
      </c>
      <c r="H9" s="91">
        <v>1349.0999948047599</v>
      </c>
      <c r="I9" s="92">
        <v>1059.4179886499201</v>
      </c>
    </row>
    <row r="10" spans="1:9" x14ac:dyDescent="0.25">
      <c r="A10" s="34" t="s">
        <v>139</v>
      </c>
      <c r="B10" s="91">
        <f t="shared" si="0"/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2">
        <v>0</v>
      </c>
    </row>
    <row r="11" spans="1:9" x14ac:dyDescent="0.25">
      <c r="A11" s="34" t="s">
        <v>140</v>
      </c>
      <c r="B11" s="91">
        <f t="shared" si="0"/>
        <v>8751.4121101624587</v>
      </c>
      <c r="C11" s="91">
        <v>0</v>
      </c>
      <c r="D11" s="91">
        <v>2717.0107688964299</v>
      </c>
      <c r="E11" s="91">
        <v>0</v>
      </c>
      <c r="F11" s="91">
        <v>0</v>
      </c>
      <c r="G11" s="91">
        <v>0</v>
      </c>
      <c r="H11" s="91">
        <v>0</v>
      </c>
      <c r="I11" s="92">
        <v>6034.4013412660297</v>
      </c>
    </row>
    <row r="12" spans="1:9" x14ac:dyDescent="0.25">
      <c r="A12" s="34" t="s">
        <v>141</v>
      </c>
      <c r="B12" s="91">
        <f t="shared" si="0"/>
        <v>16545.281382510409</v>
      </c>
      <c r="C12" s="91">
        <v>4502.4111343219301</v>
      </c>
      <c r="D12" s="91">
        <v>1571.5558033402001</v>
      </c>
      <c r="E12" s="91">
        <v>1187.7998001614401</v>
      </c>
      <c r="F12" s="91">
        <v>0</v>
      </c>
      <c r="G12" s="91">
        <v>2466.3250666305898</v>
      </c>
      <c r="H12" s="91">
        <v>3553.4357921055398</v>
      </c>
      <c r="I12" s="92">
        <v>3263.7537859507102</v>
      </c>
    </row>
    <row r="13" spans="1:9" x14ac:dyDescent="0.25">
      <c r="A13" s="34" t="s">
        <v>142</v>
      </c>
      <c r="B13" s="91">
        <f t="shared" si="0"/>
        <v>16035.391733044182</v>
      </c>
      <c r="C13" s="91">
        <v>4154.1504553037503</v>
      </c>
      <c r="D13" s="91">
        <v>1451.57274398762</v>
      </c>
      <c r="E13" s="91">
        <v>1915.22955523112</v>
      </c>
      <c r="F13" s="91">
        <v>0</v>
      </c>
      <c r="G13" s="91">
        <v>2277.6838654957401</v>
      </c>
      <c r="H13" s="91">
        <v>3263.2185595903902</v>
      </c>
      <c r="I13" s="92">
        <v>2973.5365534355601</v>
      </c>
    </row>
    <row r="14" spans="1:9" x14ac:dyDescent="0.25">
      <c r="A14" s="34" t="s">
        <v>143</v>
      </c>
      <c r="B14" s="91">
        <f t="shared" si="0"/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2">
        <v>0</v>
      </c>
    </row>
    <row r="15" spans="1:9" x14ac:dyDescent="0.25">
      <c r="A15" s="34" t="s">
        <v>144</v>
      </c>
      <c r="B15" s="91">
        <f t="shared" si="0"/>
        <v>10951.339278595698</v>
      </c>
      <c r="C15" s="91">
        <v>2834.52423623608</v>
      </c>
      <c r="D15" s="91">
        <v>996.93401930591006</v>
      </c>
      <c r="E15" s="91">
        <v>1519.6166116397901</v>
      </c>
      <c r="F15" s="91">
        <v>0</v>
      </c>
      <c r="G15" s="91">
        <v>1562.8863301674201</v>
      </c>
      <c r="H15" s="91">
        <v>2163.5300437006699</v>
      </c>
      <c r="I15" s="92">
        <v>1873.84803754583</v>
      </c>
    </row>
    <row r="16" spans="1:9" x14ac:dyDescent="0.25">
      <c r="A16" s="34" t="s">
        <v>145</v>
      </c>
      <c r="B16" s="91">
        <f t="shared" si="0"/>
        <v>18870.280956977731</v>
      </c>
      <c r="C16" s="91">
        <v>4889.9796351899204</v>
      </c>
      <c r="D16" s="91">
        <v>1705.08122623299</v>
      </c>
      <c r="E16" s="91">
        <v>2135.8250114511602</v>
      </c>
      <c r="F16" s="91">
        <v>0</v>
      </c>
      <c r="G16" s="91">
        <v>2676.2580046007502</v>
      </c>
      <c r="H16" s="91">
        <v>3876.4095428288701</v>
      </c>
      <c r="I16" s="92">
        <v>3586.72753667404</v>
      </c>
    </row>
    <row r="17" spans="1:9" x14ac:dyDescent="0.25">
      <c r="A17" s="34" t="s">
        <v>146</v>
      </c>
      <c r="B17" s="91">
        <f t="shared" si="0"/>
        <v>6384.9805276173283</v>
      </c>
      <c r="C17" s="91">
        <v>1841.3858045320201</v>
      </c>
      <c r="D17" s="91">
        <v>654.777139199869</v>
      </c>
      <c r="E17" s="91">
        <v>481.73387581797999</v>
      </c>
      <c r="F17" s="91">
        <v>0</v>
      </c>
      <c r="G17" s="91">
        <v>1024.93634632772</v>
      </c>
      <c r="H17" s="91">
        <v>1335.9146839472901</v>
      </c>
      <c r="I17" s="92">
        <v>1046.23267779245</v>
      </c>
    </row>
    <row r="18" spans="1:9" x14ac:dyDescent="0.25">
      <c r="A18" s="34" t="s">
        <v>147</v>
      </c>
      <c r="B18" s="91">
        <f t="shared" si="0"/>
        <v>8972.7916187989376</v>
      </c>
      <c r="C18" s="91">
        <v>2533.2483864884798</v>
      </c>
      <c r="D18" s="91">
        <v>893.13821248766101</v>
      </c>
      <c r="E18" s="91">
        <v>611.45810993481598</v>
      </c>
      <c r="F18" s="91">
        <v>0</v>
      </c>
      <c r="G18" s="91">
        <v>1399.6952448874699</v>
      </c>
      <c r="H18" s="91">
        <v>1912.4668355776701</v>
      </c>
      <c r="I18" s="92">
        <v>1622.7848294228399</v>
      </c>
    </row>
    <row r="19" spans="1:9" x14ac:dyDescent="0.25">
      <c r="A19" s="34" t="s">
        <v>148</v>
      </c>
      <c r="B19" s="91">
        <f t="shared" si="0"/>
        <v>4452.0432274406903</v>
      </c>
      <c r="C19" s="91">
        <v>1927.0770774703701</v>
      </c>
      <c r="D19" s="91">
        <v>0</v>
      </c>
      <c r="E19" s="91">
        <v>0</v>
      </c>
      <c r="F19" s="91">
        <v>0</v>
      </c>
      <c r="G19" s="91">
        <v>0</v>
      </c>
      <c r="H19" s="91">
        <v>1407.3240780625799</v>
      </c>
      <c r="I19" s="92">
        <v>1117.64207190774</v>
      </c>
    </row>
    <row r="20" spans="1:9" x14ac:dyDescent="0.25">
      <c r="A20" s="34" t="s">
        <v>149</v>
      </c>
      <c r="B20" s="91">
        <f t="shared" si="0"/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2">
        <v>0</v>
      </c>
    </row>
    <row r="21" spans="1:9" x14ac:dyDescent="0.25">
      <c r="A21" s="34" t="s">
        <v>150</v>
      </c>
      <c r="B21" s="91">
        <f t="shared" si="0"/>
        <v>21127.439711371117</v>
      </c>
      <c r="C21" s="91">
        <v>6019.4262713919898</v>
      </c>
      <c r="D21" s="91">
        <v>0</v>
      </c>
      <c r="E21" s="91">
        <v>2474.4237009292401</v>
      </c>
      <c r="F21" s="91">
        <v>0</v>
      </c>
      <c r="G21" s="91">
        <v>3288.0415992101998</v>
      </c>
      <c r="H21" s="91">
        <v>4817.6150729972596</v>
      </c>
      <c r="I21" s="92">
        <v>4527.93306684243</v>
      </c>
    </row>
    <row r="22" spans="1:9" x14ac:dyDescent="0.25">
      <c r="A22" s="34" t="s">
        <v>151</v>
      </c>
      <c r="B22" s="91">
        <f t="shared" si="0"/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2">
        <v>0</v>
      </c>
    </row>
    <row r="23" spans="1:9" x14ac:dyDescent="0.25">
      <c r="A23" s="34" t="s">
        <v>152</v>
      </c>
      <c r="B23" s="91">
        <f t="shared" si="0"/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2">
        <v>0</v>
      </c>
    </row>
    <row r="24" spans="1:9" x14ac:dyDescent="0.25">
      <c r="A24" s="34" t="s">
        <v>104</v>
      </c>
      <c r="B24" s="91">
        <f t="shared" si="0"/>
        <v>0</v>
      </c>
      <c r="C24" s="91">
        <v>0</v>
      </c>
      <c r="D24" s="91">
        <v>0</v>
      </c>
      <c r="E24" s="91">
        <v>0</v>
      </c>
      <c r="F24" s="91"/>
      <c r="G24" s="91">
        <v>0</v>
      </c>
      <c r="H24" s="91">
        <v>0</v>
      </c>
      <c r="I24" s="92">
        <v>0</v>
      </c>
    </row>
    <row r="25" spans="1:9" x14ac:dyDescent="0.25">
      <c r="A25" s="34" t="s">
        <v>153</v>
      </c>
      <c r="B25" s="91">
        <f>G25</f>
        <v>26000</v>
      </c>
      <c r="C25" s="91">
        <v>0</v>
      </c>
      <c r="D25" s="91">
        <v>0</v>
      </c>
      <c r="E25" s="91">
        <v>0</v>
      </c>
      <c r="F25" s="91">
        <v>100000</v>
      </c>
      <c r="G25" s="91">
        <v>26000</v>
      </c>
      <c r="H25" s="91">
        <v>0</v>
      </c>
      <c r="I25" s="92">
        <v>0</v>
      </c>
    </row>
    <row r="26" spans="1:9" x14ac:dyDescent="0.25">
      <c r="A26" s="35" t="s">
        <v>154</v>
      </c>
      <c r="B26" s="93">
        <f>SUM(C26+D26+E26+G26+H26+I26)</f>
        <v>210567.89697346062</v>
      </c>
      <c r="C26" s="93">
        <f t="shared" ref="C26:I26" si="1">SUM(C3:C25)</f>
        <v>48000.000000000015</v>
      </c>
      <c r="D26" s="94">
        <f t="shared" si="1"/>
        <v>16537.000000000007</v>
      </c>
      <c r="E26" s="93">
        <f t="shared" si="1"/>
        <v>14389.999999999996</v>
      </c>
      <c r="F26" s="93">
        <f t="shared" si="1"/>
        <v>100000</v>
      </c>
      <c r="G26" s="93">
        <f t="shared" si="1"/>
        <v>52000</v>
      </c>
      <c r="H26" s="93">
        <f t="shared" si="1"/>
        <v>39999.999999999993</v>
      </c>
      <c r="I26" s="94">
        <f t="shared" si="1"/>
        <v>39640.896973460636</v>
      </c>
    </row>
    <row r="27" spans="1:9" x14ac:dyDescent="0.25">
      <c r="A27" s="36" t="s">
        <v>155</v>
      </c>
      <c r="B27" s="95">
        <f>SUM(B3:B25)-B26</f>
        <v>0</v>
      </c>
      <c r="C27" s="96">
        <f>SUM(C3:C25)-C26</f>
        <v>0</v>
      </c>
      <c r="D27" s="96">
        <f>SUM(D3:D25)-D26</f>
        <v>0</v>
      </c>
      <c r="E27" s="96">
        <f>SUM(E3:E25)-E26</f>
        <v>0</v>
      </c>
      <c r="F27" s="96">
        <v>0</v>
      </c>
      <c r="G27" s="96">
        <f>SUM(G3:G25)-G26</f>
        <v>0</v>
      </c>
      <c r="H27" s="96">
        <f>SUM(H3:H25)-H26</f>
        <v>0</v>
      </c>
      <c r="I27" s="95">
        <f>SUM(I3:I25)-I26</f>
        <v>0</v>
      </c>
    </row>
  </sheetData>
  <mergeCells count="1">
    <mergeCell ref="D1:H1"/>
  </mergeCells>
  <hyperlinks>
    <hyperlink ref="C2" location="'DETAIL CALCUL ETUDES MUTUALISEE'!AA1" display="RO CAVISTES"/>
    <hyperlink ref="D2" location="'DETAIL CALCUL ETUDES MUTUALISEE'!K1" display="GTI"/>
    <hyperlink ref="E2" location="'DETAIL CALCUL ETUDES MUTUALISEE'!O1" display="MONOPOLES"/>
    <hyperlink ref="F2" location="'DETAIL CALCUL ETUDES MUTUALISEE'!U1" display="ETUDE MARCHE CIBLE"/>
    <hyperlink ref="G2" location="'DETAIL CALCUL ETUDES MUTUALISEE'!W1" display="E-COMMERCE"/>
    <hyperlink ref="H2" location="'DETAIL CALCUL ETUDES MUTUALISEE'!C1" display="CHR Belgique CONSO + RO"/>
    <hyperlink ref="I2" location="'DETAIL CALCUL ETUDES MUTUALISEE'!G1" display="RO CHR France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38"/>
  <sheetViews>
    <sheetView zoomScaleNormal="100" workbookViewId="0">
      <selection activeCell="G24" sqref="G24"/>
    </sheetView>
  </sheetViews>
  <sheetFormatPr baseColWidth="10" defaultColWidth="9.140625" defaultRowHeight="15" x14ac:dyDescent="0.25"/>
  <cols>
    <col min="1" max="1" width="37.140625"/>
    <col min="3" max="3" width="18.28515625" style="48" bestFit="1" customWidth="1"/>
    <col min="4" max="4" width="15.140625" style="48" bestFit="1" customWidth="1"/>
    <col min="5" max="5" width="14.5703125" style="48" bestFit="1" customWidth="1"/>
    <col min="6" max="6" width="14.7109375" style="48" bestFit="1" customWidth="1"/>
    <col min="7" max="1025" width="10.7109375"/>
  </cols>
  <sheetData>
    <row r="1" spans="1:10" ht="37.5" customHeight="1" x14ac:dyDescent="0.25">
      <c r="A1" s="241" t="s">
        <v>156</v>
      </c>
      <c r="B1" s="241"/>
      <c r="C1" s="241"/>
      <c r="D1" s="241"/>
      <c r="E1" s="241"/>
      <c r="F1" s="241"/>
    </row>
    <row r="2" spans="1:10" ht="31.5" x14ac:dyDescent="0.25">
      <c r="A2" s="37" t="s">
        <v>75</v>
      </c>
      <c r="B2" s="13" t="s">
        <v>108</v>
      </c>
      <c r="C2" s="84" t="s">
        <v>157</v>
      </c>
      <c r="D2" s="85" t="s">
        <v>112</v>
      </c>
      <c r="E2" s="85" t="s">
        <v>158</v>
      </c>
      <c r="F2" s="84" t="s">
        <v>159</v>
      </c>
    </row>
    <row r="3" spans="1:10" ht="15.75" x14ac:dyDescent="0.25">
      <c r="A3" s="6" t="s">
        <v>81</v>
      </c>
      <c r="B3" s="15">
        <f>'GRILLE CNIV'!F2</f>
        <v>4.2221830491163501E-2</v>
      </c>
      <c r="C3" s="97">
        <f t="shared" ref="C3:C23" si="0">($C$27-$C$26)*B3</f>
        <v>60166.108449907988</v>
      </c>
      <c r="D3" s="97">
        <f t="shared" ref="D3:D23" si="1">C3/2</f>
        <v>30083.054224953994</v>
      </c>
      <c r="E3" s="97">
        <f t="shared" ref="E3:E23" si="2">C3/2</f>
        <v>30083.054224953994</v>
      </c>
      <c r="F3" s="97">
        <f t="shared" ref="F3:F23" si="3">C3*1.2</f>
        <v>72199.330139889586</v>
      </c>
      <c r="J3" s="38"/>
    </row>
    <row r="4" spans="1:10" ht="15.75" x14ac:dyDescent="0.25">
      <c r="A4" s="6" t="s">
        <v>82</v>
      </c>
      <c r="B4" s="15">
        <f>'GRILLE CNIV'!F3</f>
        <v>2.6888428209220501E-2</v>
      </c>
      <c r="C4" s="97">
        <f t="shared" si="0"/>
        <v>38316.010198139214</v>
      </c>
      <c r="D4" s="97">
        <f t="shared" si="1"/>
        <v>19158.005099069607</v>
      </c>
      <c r="E4" s="97">
        <f t="shared" si="2"/>
        <v>19158.005099069607</v>
      </c>
      <c r="F4" s="97">
        <f t="shared" si="3"/>
        <v>45979.212237767053</v>
      </c>
      <c r="J4" s="38"/>
    </row>
    <row r="5" spans="1:10" ht="15.75" x14ac:dyDescent="0.25">
      <c r="A5" s="6" t="s">
        <v>83</v>
      </c>
      <c r="B5" s="15">
        <f>'GRILLE CNIV'!F4</f>
        <v>1.4586683364937099E-2</v>
      </c>
      <c r="C5" s="97">
        <f t="shared" si="0"/>
        <v>20786.023795035366</v>
      </c>
      <c r="D5" s="97">
        <f t="shared" si="1"/>
        <v>10393.011897517683</v>
      </c>
      <c r="E5" s="97">
        <f t="shared" si="2"/>
        <v>10393.011897517683</v>
      </c>
      <c r="F5" s="97">
        <f t="shared" si="3"/>
        <v>24943.228554042438</v>
      </c>
      <c r="J5" s="38"/>
    </row>
    <row r="6" spans="1:10" ht="15.75" x14ac:dyDescent="0.25">
      <c r="A6" s="6" t="s">
        <v>84</v>
      </c>
      <c r="B6" s="15">
        <f>'GRILLE CNIV'!F5</f>
        <v>0.150087605775894</v>
      </c>
      <c r="C6" s="97">
        <f t="shared" si="0"/>
        <v>213874.83823064895</v>
      </c>
      <c r="D6" s="97">
        <f t="shared" si="1"/>
        <v>106937.41911532448</v>
      </c>
      <c r="E6" s="97">
        <f t="shared" si="2"/>
        <v>106937.41911532448</v>
      </c>
      <c r="F6" s="97">
        <f t="shared" si="3"/>
        <v>256649.80587677873</v>
      </c>
      <c r="J6" s="38"/>
    </row>
    <row r="7" spans="1:10" ht="15.75" x14ac:dyDescent="0.25">
      <c r="A7" s="6" t="s">
        <v>85</v>
      </c>
      <c r="B7" s="15">
        <f>'GRILLE CNIV'!F6</f>
        <v>7.2716355044820005E-2</v>
      </c>
      <c r="C7" s="97">
        <f t="shared" si="0"/>
        <v>103620.80593886851</v>
      </c>
      <c r="D7" s="97">
        <f t="shared" si="1"/>
        <v>51810.402969434253</v>
      </c>
      <c r="E7" s="97">
        <f t="shared" si="2"/>
        <v>51810.402969434253</v>
      </c>
      <c r="F7" s="97">
        <f t="shared" si="3"/>
        <v>124344.96712664221</v>
      </c>
      <c r="J7" s="38"/>
    </row>
    <row r="8" spans="1:10" ht="15.75" x14ac:dyDescent="0.25">
      <c r="A8" s="6" t="s">
        <v>86</v>
      </c>
      <c r="B8" s="15">
        <f>'GRILLE CNIV'!F7</f>
        <v>4.1511574834536304E-3</v>
      </c>
      <c r="C8" s="97">
        <f t="shared" si="0"/>
        <v>5915.3994139214228</v>
      </c>
      <c r="D8" s="97">
        <f t="shared" si="1"/>
        <v>2957.6997069607114</v>
      </c>
      <c r="E8" s="97">
        <f t="shared" si="2"/>
        <v>2957.6997069607114</v>
      </c>
      <c r="F8" s="97">
        <f t="shared" si="3"/>
        <v>7098.4792967057074</v>
      </c>
      <c r="J8" s="38"/>
    </row>
    <row r="9" spans="1:10" ht="15.75" x14ac:dyDescent="0.25">
      <c r="A9" s="6" t="s">
        <v>87</v>
      </c>
      <c r="B9" s="15">
        <f>'GRILLE CNIV'!F8</f>
        <v>1.7504785047194101E-2</v>
      </c>
      <c r="C9" s="97">
        <f t="shared" si="0"/>
        <v>24944.318692251592</v>
      </c>
      <c r="D9" s="97">
        <f t="shared" si="1"/>
        <v>12472.159346125796</v>
      </c>
      <c r="E9" s="97">
        <f t="shared" si="2"/>
        <v>12472.159346125796</v>
      </c>
      <c r="F9" s="97">
        <f t="shared" si="3"/>
        <v>29933.182430701909</v>
      </c>
      <c r="J9" s="38"/>
    </row>
    <row r="10" spans="1:10" ht="15.75" x14ac:dyDescent="0.25">
      <c r="A10" s="6" t="s">
        <v>88</v>
      </c>
      <c r="B10" s="15">
        <f>'GRILLE CNIV'!F9</f>
        <v>0.14185742480583</v>
      </c>
      <c r="C10" s="97">
        <f t="shared" si="0"/>
        <v>202146.83034830773</v>
      </c>
      <c r="D10" s="97">
        <f t="shared" si="1"/>
        <v>101073.41517415387</v>
      </c>
      <c r="E10" s="97">
        <f t="shared" si="2"/>
        <v>101073.41517415387</v>
      </c>
      <c r="F10" s="97">
        <f t="shared" si="3"/>
        <v>242576.19641796927</v>
      </c>
      <c r="J10" s="38"/>
    </row>
    <row r="11" spans="1:10" ht="15.75" x14ac:dyDescent="0.25">
      <c r="A11" s="6" t="s">
        <v>89</v>
      </c>
      <c r="B11" s="15">
        <f>'GRILLE CNIV'!F10</f>
        <v>8.0433852104598802E-2</v>
      </c>
      <c r="C11" s="97">
        <f t="shared" si="0"/>
        <v>114618.23924905329</v>
      </c>
      <c r="D11" s="97">
        <f t="shared" si="1"/>
        <v>57309.119624526647</v>
      </c>
      <c r="E11" s="97">
        <f t="shared" si="2"/>
        <v>57309.119624526647</v>
      </c>
      <c r="F11" s="97">
        <f t="shared" si="3"/>
        <v>137541.88709886395</v>
      </c>
      <c r="J11" s="38"/>
    </row>
    <row r="12" spans="1:10" ht="15.75" x14ac:dyDescent="0.25">
      <c r="A12" s="6" t="s">
        <v>90</v>
      </c>
      <c r="B12" s="15">
        <f>'GRILLE CNIV'!F11</f>
        <v>8.1678420421346203E-3</v>
      </c>
      <c r="C12" s="97">
        <f t="shared" si="0"/>
        <v>11639.174910041835</v>
      </c>
      <c r="D12" s="97">
        <f t="shared" si="1"/>
        <v>5819.5874550209173</v>
      </c>
      <c r="E12" s="97">
        <f t="shared" si="2"/>
        <v>5819.5874550209173</v>
      </c>
      <c r="F12" s="97">
        <f t="shared" si="3"/>
        <v>13967.009892050201</v>
      </c>
      <c r="J12" s="38"/>
    </row>
    <row r="13" spans="1:10" ht="15.75" x14ac:dyDescent="0.25">
      <c r="A13" s="6" t="s">
        <v>91</v>
      </c>
      <c r="B13" s="15">
        <f>'GRILLE CNIV'!F13</f>
        <v>1.8960130309169598E-2</v>
      </c>
      <c r="C13" s="97">
        <f t="shared" si="0"/>
        <v>27018.185690566679</v>
      </c>
      <c r="D13" s="97">
        <f t="shared" si="1"/>
        <v>13509.09284528334</v>
      </c>
      <c r="E13" s="97">
        <f t="shared" si="2"/>
        <v>13509.09284528334</v>
      </c>
      <c r="F13" s="97">
        <f t="shared" si="3"/>
        <v>32421.822828680015</v>
      </c>
      <c r="J13" s="38"/>
    </row>
    <row r="14" spans="1:10" ht="15.75" x14ac:dyDescent="0.25">
      <c r="A14" s="6" t="s">
        <v>92</v>
      </c>
      <c r="B14" s="15">
        <f>'GRILLE CNIV'!F14</f>
        <v>3.9060220771290101E-3</v>
      </c>
      <c r="C14" s="97">
        <f t="shared" si="0"/>
        <v>5566.081459908839</v>
      </c>
      <c r="D14" s="97">
        <f t="shared" si="1"/>
        <v>2783.0407299544195</v>
      </c>
      <c r="E14" s="97">
        <f t="shared" si="2"/>
        <v>2783.0407299544195</v>
      </c>
      <c r="F14" s="97">
        <f t="shared" si="3"/>
        <v>6679.2977518906064</v>
      </c>
      <c r="J14" s="38"/>
    </row>
    <row r="15" spans="1:10" ht="15.75" x14ac:dyDescent="0.25">
      <c r="A15" s="6" t="s">
        <v>93</v>
      </c>
      <c r="B15" s="15">
        <f>'GRILLE CNIV'!F15</f>
        <v>7.2603456918059001E-2</v>
      </c>
      <c r="C15" s="97">
        <f t="shared" si="0"/>
        <v>103459.92610823408</v>
      </c>
      <c r="D15" s="97">
        <f t="shared" si="1"/>
        <v>51729.963054117041</v>
      </c>
      <c r="E15" s="97">
        <f t="shared" si="2"/>
        <v>51729.963054117041</v>
      </c>
      <c r="F15" s="97">
        <f t="shared" si="3"/>
        <v>124151.9113298809</v>
      </c>
      <c r="J15" s="38"/>
    </row>
    <row r="16" spans="1:10" ht="15.75" x14ac:dyDescent="0.25">
      <c r="A16" s="6" t="s">
        <v>94</v>
      </c>
      <c r="B16" s="15">
        <f>'GRILLE CNIV'!F16</f>
        <v>0.104202362796687</v>
      </c>
      <c r="C16" s="97">
        <f t="shared" si="0"/>
        <v>148488.36698527899</v>
      </c>
      <c r="D16" s="97">
        <f t="shared" si="1"/>
        <v>74244.183492639495</v>
      </c>
      <c r="E16" s="97">
        <f t="shared" si="2"/>
        <v>74244.183492639495</v>
      </c>
      <c r="F16" s="97">
        <f t="shared" si="3"/>
        <v>178186.04038233479</v>
      </c>
      <c r="J16" s="38"/>
    </row>
    <row r="17" spans="1:10" ht="15.75" x14ac:dyDescent="0.25">
      <c r="A17" s="6" t="s">
        <v>95</v>
      </c>
      <c r="B17" s="15">
        <f>'GRILLE CNIV'!F17</f>
        <v>4.30494691812659E-3</v>
      </c>
      <c r="C17" s="97">
        <f t="shared" si="0"/>
        <v>6134.5493583303905</v>
      </c>
      <c r="D17" s="97">
        <f t="shared" si="1"/>
        <v>3067.2746791651953</v>
      </c>
      <c r="E17" s="97">
        <f t="shared" si="2"/>
        <v>3067.2746791651953</v>
      </c>
      <c r="F17" s="97">
        <f t="shared" si="3"/>
        <v>7361.4592299964688</v>
      </c>
      <c r="J17" s="38"/>
    </row>
    <row r="18" spans="1:10" ht="15.75" x14ac:dyDescent="0.25">
      <c r="A18" s="6" t="s">
        <v>96</v>
      </c>
      <c r="B18" s="15">
        <f>'GRILLE CNIV'!F18</f>
        <v>3.7861943916018298E-2</v>
      </c>
      <c r="C18" s="97">
        <f t="shared" si="0"/>
        <v>53953.270080326074</v>
      </c>
      <c r="D18" s="97">
        <f t="shared" si="1"/>
        <v>26976.635040163037</v>
      </c>
      <c r="E18" s="97">
        <f t="shared" si="2"/>
        <v>26976.635040163037</v>
      </c>
      <c r="F18" s="97">
        <f t="shared" si="3"/>
        <v>64743.924096391289</v>
      </c>
      <c r="J18" s="38"/>
    </row>
    <row r="19" spans="1:10" ht="15.75" x14ac:dyDescent="0.25">
      <c r="A19" s="6" t="s">
        <v>97</v>
      </c>
      <c r="B19" s="15">
        <f>'GRILLE CNIV'!F19</f>
        <v>1.7175210434587199E-2</v>
      </c>
      <c r="C19" s="97">
        <f t="shared" si="0"/>
        <v>24474.674869286759</v>
      </c>
      <c r="D19" s="97">
        <f t="shared" si="1"/>
        <v>12237.337434643379</v>
      </c>
      <c r="E19" s="97">
        <f t="shared" si="2"/>
        <v>12237.337434643379</v>
      </c>
      <c r="F19" s="97">
        <f t="shared" si="3"/>
        <v>29369.60984314411</v>
      </c>
      <c r="J19" s="38"/>
    </row>
    <row r="20" spans="1:10" ht="15.75" x14ac:dyDescent="0.25">
      <c r="A20" s="6" t="s">
        <v>98</v>
      </c>
      <c r="B20" s="15">
        <f>'GRILLE CNIV'!F20</f>
        <v>4.5813736143418202E-3</v>
      </c>
      <c r="C20" s="97">
        <f t="shared" si="0"/>
        <v>6528.4574004370934</v>
      </c>
      <c r="D20" s="97">
        <f t="shared" si="1"/>
        <v>3264.2287002185467</v>
      </c>
      <c r="E20" s="97">
        <f t="shared" si="2"/>
        <v>3264.2287002185467</v>
      </c>
      <c r="F20" s="97">
        <f t="shared" si="3"/>
        <v>7834.1488805245117</v>
      </c>
      <c r="J20" s="38"/>
    </row>
    <row r="21" spans="1:10" ht="15.75" x14ac:dyDescent="0.25">
      <c r="A21" s="6" t="s">
        <v>99</v>
      </c>
      <c r="B21" s="15">
        <f>'GRILLE CNIV'!F21</f>
        <v>3.15864711227377E-2</v>
      </c>
      <c r="C21" s="97">
        <f t="shared" si="0"/>
        <v>45010.721349901221</v>
      </c>
      <c r="D21" s="97">
        <f t="shared" si="1"/>
        <v>22505.360674950611</v>
      </c>
      <c r="E21" s="97">
        <f t="shared" si="2"/>
        <v>22505.360674950611</v>
      </c>
      <c r="F21" s="97">
        <f t="shared" si="3"/>
        <v>54012.865619881464</v>
      </c>
      <c r="J21" s="38"/>
    </row>
    <row r="22" spans="1:10" ht="15.75" x14ac:dyDescent="0.25">
      <c r="A22" s="6" t="s">
        <v>100</v>
      </c>
      <c r="B22" s="15">
        <f>'GRILLE CNIV'!F22</f>
        <v>6.4444429006111803E-2</v>
      </c>
      <c r="C22" s="97">
        <f t="shared" si="0"/>
        <v>91833.311333709324</v>
      </c>
      <c r="D22" s="97">
        <f t="shared" si="1"/>
        <v>45916.655666854662</v>
      </c>
      <c r="E22" s="97">
        <f t="shared" si="2"/>
        <v>45916.655666854662</v>
      </c>
      <c r="F22" s="97">
        <f t="shared" si="3"/>
        <v>110199.97360045118</v>
      </c>
      <c r="J22" s="38"/>
    </row>
    <row r="23" spans="1:10" ht="15.75" x14ac:dyDescent="0.25">
      <c r="A23" s="6" t="s">
        <v>101</v>
      </c>
      <c r="B23" s="15">
        <f>'GRILLE CNIV'!F23</f>
        <v>8.1757688517785601E-2</v>
      </c>
      <c r="C23" s="97">
        <f t="shared" si="0"/>
        <v>116504.70613784448</v>
      </c>
      <c r="D23" s="97">
        <f t="shared" si="1"/>
        <v>58252.353068922239</v>
      </c>
      <c r="E23" s="97">
        <f t="shared" si="2"/>
        <v>58252.353068922239</v>
      </c>
      <c r="F23" s="97">
        <f t="shared" si="3"/>
        <v>139805.64736541337</v>
      </c>
      <c r="J23" s="38"/>
    </row>
    <row r="24" spans="1:10" ht="15.75" x14ac:dyDescent="0.25">
      <c r="A24" s="7" t="s">
        <v>160</v>
      </c>
      <c r="B24" s="39">
        <f>SUM(B3:B23)</f>
        <v>1</v>
      </c>
      <c r="C24" s="52">
        <f>SUM(C3:C23)</f>
        <v>1425000</v>
      </c>
      <c r="D24" s="52">
        <f>SUM(D3:D23)</f>
        <v>712500</v>
      </c>
      <c r="E24" s="52">
        <f>SUM(E3:E23)</f>
        <v>712500</v>
      </c>
      <c r="F24" s="52">
        <f>SUM(F3:F23)</f>
        <v>1709999.9999999998</v>
      </c>
    </row>
    <row r="25" spans="1:10" ht="15.75" x14ac:dyDescent="0.25">
      <c r="A25" s="6"/>
      <c r="B25" s="15"/>
      <c r="C25" s="97"/>
      <c r="D25" s="97"/>
      <c r="E25" s="97"/>
      <c r="F25" s="59"/>
    </row>
    <row r="26" spans="1:10" ht="15.75" x14ac:dyDescent="0.25">
      <c r="A26" s="40" t="s">
        <v>104</v>
      </c>
      <c r="B26" s="15">
        <v>0.05</v>
      </c>
      <c r="C26" s="97">
        <v>75000</v>
      </c>
      <c r="D26" s="97">
        <f>C26/2</f>
        <v>37500</v>
      </c>
      <c r="E26" s="97">
        <f>C26/2</f>
        <v>37500</v>
      </c>
      <c r="F26" s="97">
        <f>C26*1.2</f>
        <v>90000</v>
      </c>
    </row>
    <row r="27" spans="1:10" ht="15.75" x14ac:dyDescent="0.25">
      <c r="A27" s="230" t="s">
        <v>105</v>
      </c>
      <c r="B27" s="230"/>
      <c r="C27" s="98">
        <v>1500000</v>
      </c>
      <c r="D27" s="99">
        <f>C27/2</f>
        <v>750000</v>
      </c>
      <c r="E27" s="52">
        <f>C27/2</f>
        <v>750000</v>
      </c>
      <c r="F27" s="98">
        <f>C27*1.2</f>
        <v>1800000</v>
      </c>
    </row>
    <row r="28" spans="1:10" x14ac:dyDescent="0.25">
      <c r="A28" s="41"/>
      <c r="B28" s="41" t="s">
        <v>155</v>
      </c>
      <c r="C28" s="83">
        <f>C24+C26-C27</f>
        <v>0</v>
      </c>
      <c r="D28" s="83">
        <f>D24+D26-D27</f>
        <v>0</v>
      </c>
      <c r="E28" s="83">
        <f>E24+E26-E27</f>
        <v>0</v>
      </c>
      <c r="F28" s="83">
        <f>F24+F26-F27</f>
        <v>0</v>
      </c>
    </row>
    <row r="38" ht="7.5" customHeight="1" x14ac:dyDescent="0.25"/>
  </sheetData>
  <mergeCells count="2">
    <mergeCell ref="A1:F1"/>
    <mergeCell ref="A27:B2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H26"/>
  <sheetViews>
    <sheetView topLeftCell="A5" zoomScaleNormal="100" workbookViewId="0">
      <selection activeCell="G19" sqref="G19"/>
    </sheetView>
  </sheetViews>
  <sheetFormatPr baseColWidth="10" defaultColWidth="9.140625" defaultRowHeight="15" x14ac:dyDescent="0.25"/>
  <cols>
    <col min="1" max="1" width="23.140625" style="11"/>
    <col min="2" max="6" width="11.42578125" style="11"/>
    <col min="7" max="7" width="17.85546875" style="11" customWidth="1"/>
    <col min="8" max="1022" width="11.42578125" style="11"/>
    <col min="1023" max="1025" width="11.42578125"/>
  </cols>
  <sheetData>
    <row r="1" spans="1:7" x14ac:dyDescent="0.25">
      <c r="A1" s="42" t="s">
        <v>161</v>
      </c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100" t="s">
        <v>164</v>
      </c>
    </row>
    <row r="2" spans="1:7" x14ac:dyDescent="0.25">
      <c r="A2" s="11" t="s">
        <v>81</v>
      </c>
      <c r="B2" s="43">
        <v>5.0299999999999997E-2</v>
      </c>
      <c r="C2" s="43">
        <v>4.6774345246619803E-2</v>
      </c>
      <c r="D2" s="43">
        <v>4.4638470087989802E-2</v>
      </c>
      <c r="E2" s="43">
        <v>4.2502594929359802E-2</v>
      </c>
      <c r="F2" s="44">
        <v>4.2221830491163501E-2</v>
      </c>
      <c r="G2" s="26">
        <v>4.7375558326511497E-2</v>
      </c>
    </row>
    <row r="3" spans="1:7" x14ac:dyDescent="0.25">
      <c r="A3" s="11" t="s">
        <v>82</v>
      </c>
      <c r="B3" s="43">
        <v>3.9100000000000003E-2</v>
      </c>
      <c r="C3" s="43">
        <v>3.4000000000000002E-2</v>
      </c>
      <c r="D3" s="43">
        <v>3.0826630321313199E-2</v>
      </c>
      <c r="E3" s="43">
        <v>2.7653260642626399E-2</v>
      </c>
      <c r="F3" s="44">
        <v>2.6888428209220501E-2</v>
      </c>
      <c r="G3" s="26">
        <v>3.2716820713578197E-2</v>
      </c>
    </row>
    <row r="4" spans="1:7" x14ac:dyDescent="0.25">
      <c r="A4" s="11" t="s">
        <v>83</v>
      </c>
      <c r="B4" s="43">
        <v>2.0697983030156599E-2</v>
      </c>
      <c r="C4" s="43">
        <v>1.7999999999999999E-2</v>
      </c>
      <c r="D4" s="43">
        <v>1.6900259802404699E-2</v>
      </c>
      <c r="E4" s="43">
        <v>1.5800519604809399E-2</v>
      </c>
      <c r="F4" s="44">
        <v>1.4586683364937099E-2</v>
      </c>
      <c r="G4" s="26">
        <v>1.79365296889385E-2</v>
      </c>
    </row>
    <row r="5" spans="1:7" x14ac:dyDescent="0.25">
      <c r="A5" s="11" t="s">
        <v>84</v>
      </c>
      <c r="B5" s="43">
        <v>0.15</v>
      </c>
      <c r="C5" s="43">
        <v>0.15</v>
      </c>
      <c r="D5" s="43">
        <v>0.15</v>
      </c>
      <c r="E5" s="43">
        <v>0.15</v>
      </c>
      <c r="F5" s="44">
        <v>0.150087605775894</v>
      </c>
      <c r="G5" s="26">
        <v>0.159197520322022</v>
      </c>
    </row>
    <row r="6" spans="1:7" x14ac:dyDescent="0.25">
      <c r="A6" s="11" t="s">
        <v>85</v>
      </c>
      <c r="B6" s="43">
        <v>7.8700000000000006E-2</v>
      </c>
      <c r="C6" s="43">
        <v>7.5244747723506103E-2</v>
      </c>
      <c r="D6" s="43">
        <v>7.4025199965095406E-2</v>
      </c>
      <c r="E6" s="43">
        <v>7.2805652206684696E-2</v>
      </c>
      <c r="F6" s="44">
        <v>7.2716355044820005E-2</v>
      </c>
      <c r="G6" s="26">
        <v>7.8564188505233501E-2</v>
      </c>
    </row>
    <row r="7" spans="1:7" x14ac:dyDescent="0.25">
      <c r="A7" s="11" t="s">
        <v>86</v>
      </c>
      <c r="B7" s="43">
        <v>6.4000000000000003E-3</v>
      </c>
      <c r="C7" s="43">
        <v>5.5422741434382698E-3</v>
      </c>
      <c r="D7" s="43">
        <v>4.84922273549682E-3</v>
      </c>
      <c r="E7" s="43">
        <v>4.1561713275553797E-3</v>
      </c>
      <c r="F7" s="44">
        <v>4.1511574834536304E-3</v>
      </c>
      <c r="G7" s="26">
        <v>5.1465615665351096E-3</v>
      </c>
    </row>
    <row r="8" spans="1:7" x14ac:dyDescent="0.25">
      <c r="A8" s="11" t="s">
        <v>87</v>
      </c>
      <c r="B8" s="43">
        <v>1.9E-2</v>
      </c>
      <c r="C8" s="43">
        <v>1.73962026860306E-2</v>
      </c>
      <c r="D8" s="43">
        <v>1.6309288877147401E-2</v>
      </c>
      <c r="E8" s="43">
        <v>1.52223750682642E-2</v>
      </c>
      <c r="F8" s="44">
        <v>1.7504785047194101E-2</v>
      </c>
      <c r="G8" s="26">
        <v>1.73093223163827E-2</v>
      </c>
    </row>
    <row r="9" spans="1:7" x14ac:dyDescent="0.25">
      <c r="A9" s="11" t="s">
        <v>88</v>
      </c>
      <c r="B9" s="43">
        <v>0.15</v>
      </c>
      <c r="C9" s="43">
        <v>0.14445896984158399</v>
      </c>
      <c r="D9" s="43">
        <v>0.14321016713191001</v>
      </c>
      <c r="E9" s="43">
        <v>0.141961364422236</v>
      </c>
      <c r="F9" s="44">
        <v>0.14185742480583</v>
      </c>
      <c r="G9" s="26">
        <v>0.15199135661534899</v>
      </c>
    </row>
    <row r="10" spans="1:7" x14ac:dyDescent="0.25">
      <c r="A10" s="11" t="s">
        <v>89</v>
      </c>
      <c r="B10" s="43">
        <v>1.31870682334076E-2</v>
      </c>
      <c r="C10" s="43">
        <v>3.4960960108691097E-2</v>
      </c>
      <c r="D10" s="43">
        <v>5.7773627165449697E-2</v>
      </c>
      <c r="E10" s="43">
        <v>8.0586294222208296E-2</v>
      </c>
      <c r="F10" s="44">
        <v>8.0433852104598802E-2</v>
      </c>
      <c r="G10" s="26">
        <v>0</v>
      </c>
    </row>
    <row r="11" spans="1:7" x14ac:dyDescent="0.25">
      <c r="A11" s="11" t="s">
        <v>90</v>
      </c>
      <c r="B11" s="43">
        <v>1.12E-2</v>
      </c>
      <c r="C11" s="43">
        <v>1.0000671829458199E-2</v>
      </c>
      <c r="D11" s="43">
        <v>9.0984879496401206E-3</v>
      </c>
      <c r="E11" s="43">
        <v>8.1963040698220507E-3</v>
      </c>
      <c r="F11" s="44">
        <v>8.1678420421346203E-3</v>
      </c>
      <c r="G11" s="26">
        <v>9.6563781350833804E-3</v>
      </c>
    </row>
    <row r="12" spans="1:7" x14ac:dyDescent="0.25">
      <c r="A12" s="11" t="s">
        <v>162</v>
      </c>
      <c r="B12" s="43">
        <v>2.19784470556793E-3</v>
      </c>
      <c r="C12" s="43">
        <v>2.58081255286666E-3</v>
      </c>
      <c r="D12" s="43">
        <v>3.0404626199792202E-3</v>
      </c>
      <c r="E12" s="43">
        <v>3.5001126870917798E-3</v>
      </c>
      <c r="F12" s="44">
        <v>0</v>
      </c>
      <c r="G12" s="101">
        <v>0</v>
      </c>
    </row>
    <row r="13" spans="1:7" x14ac:dyDescent="0.25">
      <c r="A13" s="11" t="s">
        <v>91</v>
      </c>
      <c r="B13" s="43">
        <v>2.19784470556793E-3</v>
      </c>
      <c r="C13" s="43">
        <v>7.6840888631229103E-3</v>
      </c>
      <c r="D13" s="43">
        <v>1.33986459954488E-2</v>
      </c>
      <c r="E13" s="43">
        <v>1.9113203127774599E-2</v>
      </c>
      <c r="F13" s="44">
        <v>1.8960130309169598E-2</v>
      </c>
      <c r="G13" s="26">
        <v>1.4220208120986901E-2</v>
      </c>
    </row>
    <row r="14" spans="1:7" x14ac:dyDescent="0.25">
      <c r="A14" s="11" t="s">
        <v>92</v>
      </c>
      <c r="B14" s="43">
        <v>2.6374136466815199E-3</v>
      </c>
      <c r="C14" s="43">
        <v>3.2000000000000002E-3</v>
      </c>
      <c r="D14" s="43">
        <v>3.8163988628862398E-3</v>
      </c>
      <c r="E14" s="43">
        <v>4.4327977257724903E-3</v>
      </c>
      <c r="F14" s="44">
        <v>3.9060220771290101E-3</v>
      </c>
      <c r="G14" s="26">
        <v>4.0504082368751698E-3</v>
      </c>
    </row>
    <row r="15" spans="1:7" x14ac:dyDescent="0.25">
      <c r="A15" s="11" t="s">
        <v>93</v>
      </c>
      <c r="B15" s="43">
        <v>4.1000000000000002E-2</v>
      </c>
      <c r="C15" s="43">
        <v>5.0284695070701498E-2</v>
      </c>
      <c r="D15" s="43">
        <v>6.1063470769769403E-2</v>
      </c>
      <c r="E15" s="43">
        <v>7.1842246468837301E-2</v>
      </c>
      <c r="F15" s="44">
        <v>7.2603456918059001E-2</v>
      </c>
      <c r="G15" s="26">
        <v>6.4807687525357205E-2</v>
      </c>
    </row>
    <row r="16" spans="1:7" x14ac:dyDescent="0.25">
      <c r="A16" s="11" t="s">
        <v>94</v>
      </c>
      <c r="B16" s="43">
        <v>0.1</v>
      </c>
      <c r="C16" s="43">
        <v>0.10100000000000001</v>
      </c>
      <c r="D16" s="43">
        <v>0.101788912874698</v>
      </c>
      <c r="E16" s="43">
        <v>0.102577825749397</v>
      </c>
      <c r="F16" s="44">
        <v>0.104202362796687</v>
      </c>
      <c r="G16" s="26">
        <v>0.10803028350617599</v>
      </c>
    </row>
    <row r="17" spans="1:7" x14ac:dyDescent="0.25">
      <c r="A17" s="11" t="s">
        <v>95</v>
      </c>
      <c r="B17" s="43">
        <v>5.5999999999999999E-3</v>
      </c>
      <c r="C17" s="43">
        <v>5.1230117250373403E-3</v>
      </c>
      <c r="D17" s="43">
        <v>4.7982405922192299E-3</v>
      </c>
      <c r="E17" s="43">
        <v>4.4734694594011099E-3</v>
      </c>
      <c r="F17" s="44">
        <v>4.30494691812659E-3</v>
      </c>
      <c r="G17" s="26">
        <v>5.0924533612651396E-3</v>
      </c>
    </row>
    <row r="18" spans="1:7" x14ac:dyDescent="0.25">
      <c r="A18" s="11" t="s">
        <v>96</v>
      </c>
      <c r="B18" s="43">
        <v>4.2700000000000002E-2</v>
      </c>
      <c r="C18" s="43">
        <v>4.0305368238890603E-2</v>
      </c>
      <c r="D18" s="43">
        <v>3.9108307027234203E-2</v>
      </c>
      <c r="E18" s="43">
        <v>3.7911245815577803E-2</v>
      </c>
      <c r="F18" s="44">
        <v>3.7861943916018298E-2</v>
      </c>
      <c r="G18" s="26">
        <v>4.1506303351520002E-2</v>
      </c>
    </row>
    <row r="19" spans="1:7" x14ac:dyDescent="0.25">
      <c r="A19" s="11" t="s">
        <v>97</v>
      </c>
      <c r="B19" s="43">
        <v>5.5E-2</v>
      </c>
      <c r="C19" s="43">
        <v>4.1399999999999999E-2</v>
      </c>
      <c r="D19" s="43">
        <v>2.9380071134033299E-2</v>
      </c>
      <c r="E19" s="43">
        <v>1.7360142268066599E-2</v>
      </c>
      <c r="F19" s="44">
        <v>1.7175210434587199E-2</v>
      </c>
      <c r="G19" s="26">
        <v>3.11815631428181E-2</v>
      </c>
    </row>
    <row r="20" spans="1:7" x14ac:dyDescent="0.25">
      <c r="A20" s="11" t="s">
        <v>98</v>
      </c>
      <c r="B20" s="43">
        <v>2.6374136466815199E-3</v>
      </c>
      <c r="C20" s="43">
        <v>3.3E-3</v>
      </c>
      <c r="D20" s="43">
        <v>3.9329642350864804E-3</v>
      </c>
      <c r="E20" s="43">
        <v>4.5659284701729599E-3</v>
      </c>
      <c r="F20" s="44">
        <v>4.5813736143418202E-3</v>
      </c>
      <c r="G20" s="26">
        <v>4.1741210249397701E-3</v>
      </c>
    </row>
    <row r="21" spans="1:7" x14ac:dyDescent="0.25">
      <c r="A21" s="11" t="s">
        <v>99</v>
      </c>
      <c r="B21" s="43">
        <v>5.2699999999999997E-2</v>
      </c>
      <c r="C21" s="43">
        <v>4.5056732445674597E-2</v>
      </c>
      <c r="D21" s="43">
        <v>3.8752210030996798E-2</v>
      </c>
      <c r="E21" s="43">
        <v>3.2447687616319103E-2</v>
      </c>
      <c r="F21" s="44">
        <v>3.15864711227377E-2</v>
      </c>
      <c r="G21" s="26">
        <v>4.1128371626219302E-2</v>
      </c>
    </row>
    <row r="22" spans="1:7" x14ac:dyDescent="0.25">
      <c r="A22" s="11" t="s">
        <v>100</v>
      </c>
      <c r="B22" s="43">
        <v>0.08</v>
      </c>
      <c r="C22" s="43">
        <v>7.1999999999999995E-2</v>
      </c>
      <c r="D22" s="43">
        <v>6.7192438238349597E-2</v>
      </c>
      <c r="E22" s="43">
        <v>6.2384876476699297E-2</v>
      </c>
      <c r="F22" s="44">
        <v>6.4444429006111803E-2</v>
      </c>
      <c r="G22" s="26">
        <f>7.13124636795725%+0.304046261997922%</f>
        <v>7.4352926299551717E-2</v>
      </c>
    </row>
    <row r="23" spans="1:7" x14ac:dyDescent="0.25">
      <c r="A23" s="11" t="s">
        <v>101</v>
      </c>
      <c r="B23" s="43">
        <v>0.1</v>
      </c>
      <c r="C23" s="43">
        <v>9.1685836372815896E-2</v>
      </c>
      <c r="D23" s="43">
        <v>8.6095882007069899E-2</v>
      </c>
      <c r="E23" s="43">
        <v>8.0505927641323805E-2</v>
      </c>
      <c r="F23" s="44">
        <v>8.1757688517785601E-2</v>
      </c>
      <c r="G23" s="26">
        <v>9.1375006169752804E-2</v>
      </c>
    </row>
    <row r="24" spans="1:7" x14ac:dyDescent="0.25">
      <c r="A24"/>
      <c r="B24" s="43"/>
      <c r="C24" s="43">
        <v>0.999998716848438</v>
      </c>
      <c r="D24" s="43">
        <v>0.99999935842421905</v>
      </c>
      <c r="E24" s="43">
        <v>1</v>
      </c>
      <c r="F24" s="45">
        <f>SUM(F2:F23)</f>
        <v>1</v>
      </c>
      <c r="G24" s="102">
        <f>SUM(G2:G23)</f>
        <v>0.99981356855509596</v>
      </c>
    </row>
    <row r="25" spans="1:7" x14ac:dyDescent="0.25">
      <c r="A25"/>
      <c r="F25"/>
    </row>
    <row r="26" spans="1:7" x14ac:dyDescent="0.25">
      <c r="A26" s="11" t="s">
        <v>104</v>
      </c>
      <c r="F26" s="46">
        <v>0.06</v>
      </c>
      <c r="G26" s="26">
        <v>7.0000000000000007E-2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1317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BUDGET 2018</vt:lpstr>
      <vt:lpstr>RECAP IPS</vt:lpstr>
      <vt:lpstr>1-1&amp;1-2 FONCTIONNEMENT&amp;COTISATI</vt:lpstr>
      <vt:lpstr>1-3 ACTIONS COMMUNES</vt:lpstr>
      <vt:lpstr>3-1 ETUDES  ECO</vt:lpstr>
      <vt:lpstr>3-2 COMMISSION TCH</vt:lpstr>
      <vt:lpstr>GRILLE CNIV</vt:lpstr>
      <vt:lpstr>'BUDGET 2018'!Zone_d_impression</vt:lpstr>
      <vt:lpstr>'GRILLE CNIV'!Zone_d_impression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ETIENNE</dc:creator>
  <cp:lastModifiedBy>Secrétariat du CNIV</cp:lastModifiedBy>
  <cp:revision>1</cp:revision>
  <cp:lastPrinted>2018-06-11T08:51:14Z</cp:lastPrinted>
  <dcterms:created xsi:type="dcterms:W3CDTF">2012-10-12T09:09:43Z</dcterms:created>
  <dcterms:modified xsi:type="dcterms:W3CDTF">2018-11-22T15:25:25Z</dcterms:modified>
  <dc:language>fr-FR</dc:language>
</cp:coreProperties>
</file>